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80985D1D-134E-4765-AFD0-F558F2652CB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Информация о подпис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1" i="1" l="1"/>
  <c r="V18" i="1" s="1"/>
  <c r="W21" i="1"/>
  <c r="W18" i="1" s="1"/>
  <c r="V24" i="1"/>
  <c r="W24" i="1"/>
  <c r="V27" i="1"/>
  <c r="W27" i="1"/>
  <c r="AG78" i="1"/>
  <c r="AF78" i="1"/>
  <c r="AG61" i="1"/>
  <c r="AF61" i="1"/>
  <c r="AG54" i="1"/>
  <c r="AF54" i="1"/>
  <c r="AG50" i="1"/>
  <c r="AF50" i="1"/>
  <c r="AG41" i="1"/>
  <c r="AF41" i="1"/>
  <c r="AG36" i="1"/>
  <c r="AF36" i="1"/>
  <c r="AG27" i="1"/>
  <c r="AF27" i="1"/>
  <c r="AG24" i="1"/>
  <c r="AF24" i="1"/>
  <c r="AG21" i="1"/>
  <c r="AG18" i="1" s="1"/>
  <c r="AF21" i="1"/>
  <c r="AF18" i="1" s="1"/>
  <c r="Y78" i="1"/>
  <c r="X78" i="1"/>
  <c r="Y61" i="1"/>
  <c r="X61" i="1"/>
  <c r="Y54" i="1"/>
  <c r="X54" i="1"/>
  <c r="Y50" i="1"/>
  <c r="X50" i="1"/>
  <c r="Y41" i="1"/>
  <c r="X41" i="1"/>
  <c r="Y36" i="1"/>
  <c r="X36" i="1"/>
  <c r="Y27" i="1"/>
  <c r="X27" i="1"/>
  <c r="Y24" i="1"/>
  <c r="X24" i="1"/>
  <c r="Y21" i="1"/>
  <c r="Y18" i="1" s="1"/>
  <c r="X21" i="1"/>
  <c r="X18" i="1" s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Z78" i="1"/>
  <c r="AA78" i="1"/>
  <c r="AB78" i="1"/>
  <c r="AC78" i="1"/>
  <c r="AD78" i="1"/>
  <c r="AE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D78" i="1"/>
  <c r="E54" i="1"/>
  <c r="F54" i="1"/>
  <c r="G54" i="1"/>
  <c r="H54" i="1"/>
  <c r="I54" i="1"/>
  <c r="J54" i="1"/>
  <c r="J53" i="1" s="1"/>
  <c r="K54" i="1"/>
  <c r="L54" i="1"/>
  <c r="M54" i="1"/>
  <c r="N54" i="1"/>
  <c r="O54" i="1"/>
  <c r="P54" i="1"/>
  <c r="Q54" i="1"/>
  <c r="R54" i="1"/>
  <c r="S54" i="1"/>
  <c r="T54" i="1"/>
  <c r="U54" i="1"/>
  <c r="V54" i="1"/>
  <c r="V53" i="1" s="1"/>
  <c r="W54" i="1"/>
  <c r="Z54" i="1"/>
  <c r="AA54" i="1"/>
  <c r="AB54" i="1"/>
  <c r="AC54" i="1"/>
  <c r="AD54" i="1"/>
  <c r="AE54" i="1"/>
  <c r="AH54" i="1"/>
  <c r="AI54" i="1"/>
  <c r="AJ54" i="1"/>
  <c r="AK54" i="1"/>
  <c r="AL54" i="1"/>
  <c r="AL53" i="1" s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X53" i="1" s="1"/>
  <c r="AY54" i="1"/>
  <c r="AZ54" i="1"/>
  <c r="BA54" i="1"/>
  <c r="BB54" i="1"/>
  <c r="BC54" i="1"/>
  <c r="BD54" i="1"/>
  <c r="BE54" i="1"/>
  <c r="D54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Z61" i="1"/>
  <c r="AA61" i="1"/>
  <c r="AB61" i="1"/>
  <c r="AC61" i="1"/>
  <c r="AC53" i="1" s="1"/>
  <c r="AD61" i="1"/>
  <c r="AE61" i="1"/>
  <c r="AH61" i="1"/>
  <c r="AI61" i="1"/>
  <c r="AJ61" i="1"/>
  <c r="AK61" i="1"/>
  <c r="AL61" i="1"/>
  <c r="AM61" i="1"/>
  <c r="AN61" i="1"/>
  <c r="AO61" i="1"/>
  <c r="AP61" i="1"/>
  <c r="AQ61" i="1"/>
  <c r="AQ53" i="1" s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C53" i="1" s="1"/>
  <c r="BD61" i="1"/>
  <c r="BE61" i="1"/>
  <c r="D61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Z50" i="1"/>
  <c r="AA50" i="1"/>
  <c r="AB50" i="1"/>
  <c r="AC50" i="1"/>
  <c r="AD50" i="1"/>
  <c r="AE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D50" i="1"/>
  <c r="E41" i="1"/>
  <c r="F41" i="1"/>
  <c r="G41" i="1"/>
  <c r="H41" i="1"/>
  <c r="I41" i="1"/>
  <c r="J41" i="1"/>
  <c r="J40" i="1" s="1"/>
  <c r="K41" i="1"/>
  <c r="K40" i="1" s="1"/>
  <c r="L41" i="1"/>
  <c r="M41" i="1"/>
  <c r="N41" i="1"/>
  <c r="O41" i="1"/>
  <c r="P41" i="1"/>
  <c r="Q41" i="1"/>
  <c r="R41" i="1"/>
  <c r="S41" i="1"/>
  <c r="T41" i="1"/>
  <c r="U41" i="1"/>
  <c r="V41" i="1"/>
  <c r="V40" i="1" s="1"/>
  <c r="W41" i="1"/>
  <c r="W40" i="1" s="1"/>
  <c r="Z41" i="1"/>
  <c r="AA41" i="1"/>
  <c r="AB41" i="1"/>
  <c r="AC41" i="1"/>
  <c r="AD41" i="1"/>
  <c r="AE41" i="1"/>
  <c r="AH41" i="1"/>
  <c r="AI41" i="1"/>
  <c r="AJ41" i="1"/>
  <c r="AJ40" i="1" s="1"/>
  <c r="AK41" i="1"/>
  <c r="AK40" i="1" s="1"/>
  <c r="AL41" i="1"/>
  <c r="AL40" i="1" s="1"/>
  <c r="AM41" i="1"/>
  <c r="AM40" i="1" s="1"/>
  <c r="AN41" i="1"/>
  <c r="AO41" i="1"/>
  <c r="AP41" i="1"/>
  <c r="AQ41" i="1"/>
  <c r="AR41" i="1"/>
  <c r="AS41" i="1"/>
  <c r="AT41" i="1"/>
  <c r="AU41" i="1"/>
  <c r="AV41" i="1"/>
  <c r="AW41" i="1"/>
  <c r="AX41" i="1"/>
  <c r="AX40" i="1" s="1"/>
  <c r="AY41" i="1"/>
  <c r="AY40" i="1" s="1"/>
  <c r="AZ41" i="1"/>
  <c r="BA41" i="1"/>
  <c r="BB41" i="1"/>
  <c r="BC41" i="1"/>
  <c r="BD41" i="1"/>
  <c r="BE41" i="1"/>
  <c r="D41" i="1"/>
  <c r="O53" i="1" l="1"/>
  <c r="AF53" i="1"/>
  <c r="AG53" i="1"/>
  <c r="BB40" i="1"/>
  <c r="N40" i="1"/>
  <c r="AF17" i="1"/>
  <c r="AW53" i="1"/>
  <c r="T53" i="1"/>
  <c r="X17" i="1"/>
  <c r="Y17" i="1"/>
  <c r="D53" i="1"/>
  <c r="AG17" i="1"/>
  <c r="H53" i="1"/>
  <c r="BC40" i="1"/>
  <c r="BC39" i="1" s="1"/>
  <c r="O40" i="1"/>
  <c r="O39" i="1" s="1"/>
  <c r="R53" i="1"/>
  <c r="F53" i="1"/>
  <c r="BD53" i="1"/>
  <c r="AR53" i="1"/>
  <c r="P53" i="1"/>
  <c r="BB53" i="1"/>
  <c r="N53" i="1"/>
  <c r="BE40" i="1"/>
  <c r="AS40" i="1"/>
  <c r="AE40" i="1"/>
  <c r="Q40" i="1"/>
  <c r="E40" i="1"/>
  <c r="AK53" i="1"/>
  <c r="AK39" i="1" s="1"/>
  <c r="U53" i="1"/>
  <c r="I53" i="1"/>
  <c r="L53" i="1"/>
  <c r="BD40" i="1"/>
  <c r="AR40" i="1"/>
  <c r="AD40" i="1"/>
  <c r="P40" i="1"/>
  <c r="AF40" i="1"/>
  <c r="AG40" i="1"/>
  <c r="AW40" i="1"/>
  <c r="AQ40" i="1"/>
  <c r="AQ39" i="1" s="1"/>
  <c r="AC40" i="1"/>
  <c r="AC39" i="1" s="1"/>
  <c r="U40" i="1"/>
  <c r="U39" i="1" s="1"/>
  <c r="I40" i="1"/>
  <c r="I39" i="1" s="1"/>
  <c r="X40" i="1"/>
  <c r="AV40" i="1"/>
  <c r="AP40" i="1"/>
  <c r="AB40" i="1"/>
  <c r="T40" i="1"/>
  <c r="H40" i="1"/>
  <c r="AX39" i="1"/>
  <c r="AL39" i="1"/>
  <c r="V39" i="1"/>
  <c r="J39" i="1"/>
  <c r="Y40" i="1"/>
  <c r="X53" i="1"/>
  <c r="Y53" i="1"/>
  <c r="AZ53" i="1"/>
  <c r="BE53" i="1"/>
  <c r="AY53" i="1"/>
  <c r="AY39" i="1" s="1"/>
  <c r="BA53" i="1"/>
  <c r="AS53" i="1"/>
  <c r="AM53" i="1"/>
  <c r="AM39" i="1" s="1"/>
  <c r="AV53" i="1"/>
  <c r="AP53" i="1"/>
  <c r="AU53" i="1"/>
  <c r="AO53" i="1"/>
  <c r="AT53" i="1"/>
  <c r="AN53" i="1"/>
  <c r="AJ53" i="1"/>
  <c r="AJ39" i="1" s="1"/>
  <c r="AB53" i="1"/>
  <c r="AA53" i="1"/>
  <c r="AH53" i="1"/>
  <c r="Z53" i="1"/>
  <c r="AI53" i="1"/>
  <c r="AE53" i="1"/>
  <c r="AD53" i="1"/>
  <c r="S53" i="1"/>
  <c r="M53" i="1"/>
  <c r="G53" i="1"/>
  <c r="W53" i="1"/>
  <c r="W39" i="1" s="1"/>
  <c r="Q53" i="1"/>
  <c r="Q39" i="1" s="1"/>
  <c r="K53" i="1"/>
  <c r="K39" i="1" s="1"/>
  <c r="E53" i="1"/>
  <c r="BA40" i="1"/>
  <c r="AU40" i="1"/>
  <c r="AO40" i="1"/>
  <c r="AI40" i="1"/>
  <c r="AA40" i="1"/>
  <c r="S40" i="1"/>
  <c r="M40" i="1"/>
  <c r="G40" i="1"/>
  <c r="D40" i="1"/>
  <c r="AZ40" i="1"/>
  <c r="AT40" i="1"/>
  <c r="AN40" i="1"/>
  <c r="AH40" i="1"/>
  <c r="Z40" i="1"/>
  <c r="R40" i="1"/>
  <c r="L40" i="1"/>
  <c r="F40" i="1"/>
  <c r="F39" i="1" s="1"/>
  <c r="N39" i="1" l="1"/>
  <c r="BD39" i="1"/>
  <c r="AG39" i="1"/>
  <c r="AG16" i="1" s="1"/>
  <c r="AF39" i="1"/>
  <c r="AF16" i="1" s="1"/>
  <c r="BB39" i="1"/>
  <c r="H39" i="1"/>
  <c r="AT39" i="1"/>
  <c r="AE39" i="1"/>
  <c r="AW39" i="1"/>
  <c r="L39" i="1"/>
  <c r="AS39" i="1"/>
  <c r="D39" i="1"/>
  <c r="AR39" i="1"/>
  <c r="R39" i="1"/>
  <c r="AV39" i="1"/>
  <c r="G39" i="1"/>
  <c r="M39" i="1"/>
  <c r="T39" i="1"/>
  <c r="E39" i="1"/>
  <c r="X39" i="1"/>
  <c r="X16" i="1" s="1"/>
  <c r="P39" i="1"/>
  <c r="AU39" i="1"/>
  <c r="Y39" i="1"/>
  <c r="Y16" i="1" s="1"/>
  <c r="AO39" i="1"/>
  <c r="AD39" i="1"/>
  <c r="Z39" i="1"/>
  <c r="BE39" i="1"/>
  <c r="AH39" i="1"/>
  <c r="S39" i="1"/>
  <c r="AB39" i="1"/>
  <c r="AA39" i="1"/>
  <c r="AI39" i="1"/>
  <c r="AN39" i="1"/>
  <c r="AP39" i="1"/>
  <c r="BA39" i="1"/>
  <c r="AZ39" i="1"/>
  <c r="E21" i="1" l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Z21" i="1"/>
  <c r="AA21" i="1"/>
  <c r="AB21" i="1"/>
  <c r="AC21" i="1"/>
  <c r="AD21" i="1"/>
  <c r="AE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D21" i="1"/>
  <c r="AK36" i="1" l="1"/>
  <c r="AJ36" i="1"/>
  <c r="AK27" i="1"/>
  <c r="AJ27" i="1"/>
  <c r="AK24" i="1"/>
  <c r="AJ24" i="1"/>
  <c r="AK18" i="1"/>
  <c r="AJ18" i="1"/>
  <c r="Q36" i="1"/>
  <c r="P36" i="1"/>
  <c r="Q27" i="1"/>
  <c r="P27" i="1"/>
  <c r="Q24" i="1"/>
  <c r="P24" i="1"/>
  <c r="Q18" i="1"/>
  <c r="P18" i="1"/>
  <c r="S36" i="1"/>
  <c r="R36" i="1"/>
  <c r="S27" i="1"/>
  <c r="R27" i="1"/>
  <c r="S24" i="1"/>
  <c r="R24" i="1"/>
  <c r="S18" i="1"/>
  <c r="R18" i="1"/>
  <c r="AK17" i="1" l="1"/>
  <c r="AK16" i="1" s="1"/>
  <c r="S17" i="1"/>
  <c r="S16" i="1" s="1"/>
  <c r="P17" i="1"/>
  <c r="P16" i="1" s="1"/>
  <c r="Q17" i="1"/>
  <c r="Q16" i="1" s="1"/>
  <c r="AJ17" i="1"/>
  <c r="AJ16" i="1" s="1"/>
  <c r="R17" i="1"/>
  <c r="R16" i="1" s="1"/>
  <c r="D36" i="1" l="1"/>
  <c r="D27" i="1"/>
  <c r="D24" i="1"/>
  <c r="D18" i="1"/>
  <c r="D17" i="1" l="1"/>
  <c r="D16" i="1" s="1"/>
  <c r="BB27" i="1" l="1"/>
  <c r="BB24" i="1"/>
  <c r="BB18" i="1"/>
  <c r="BA27" i="1"/>
  <c r="BA24" i="1"/>
  <c r="BA18" i="1"/>
  <c r="AZ27" i="1"/>
  <c r="AZ24" i="1"/>
  <c r="AZ18" i="1"/>
  <c r="K18" i="1"/>
  <c r="J18" i="1"/>
  <c r="K36" i="1"/>
  <c r="K27" i="1"/>
  <c r="J27" i="1"/>
  <c r="K24" i="1"/>
  <c r="J24" i="1"/>
  <c r="E36" i="1"/>
  <c r="E27" i="1"/>
  <c r="E24" i="1"/>
  <c r="E18" i="1"/>
  <c r="J36" i="1" l="1"/>
  <c r="J17" i="1" s="1"/>
  <c r="J16" i="1" s="1"/>
  <c r="E17" i="1"/>
  <c r="E16" i="1" s="1"/>
  <c r="K17" i="1"/>
  <c r="K16" i="1" s="1"/>
  <c r="BC18" i="1" l="1"/>
  <c r="BC24" i="1"/>
  <c r="BC27" i="1"/>
  <c r="BC36" i="1" l="1"/>
  <c r="BC17" i="1" s="1"/>
  <c r="BC16" i="1" s="1"/>
  <c r="F18" i="1" l="1"/>
  <c r="AI36" i="1" l="1"/>
  <c r="AH36" i="1"/>
  <c r="G18" i="1" l="1"/>
  <c r="H18" i="1"/>
  <c r="I18" i="1"/>
  <c r="L18" i="1"/>
  <c r="M18" i="1"/>
  <c r="N18" i="1"/>
  <c r="O18" i="1"/>
  <c r="T18" i="1"/>
  <c r="U18" i="1"/>
  <c r="Z18" i="1"/>
  <c r="AA18" i="1"/>
  <c r="AB18" i="1"/>
  <c r="AC18" i="1"/>
  <c r="AD18" i="1"/>
  <c r="AE18" i="1"/>
  <c r="AH18" i="1"/>
  <c r="AI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BD18" i="1"/>
  <c r="BE18" i="1"/>
  <c r="G24" i="1"/>
  <c r="H24" i="1"/>
  <c r="I24" i="1"/>
  <c r="L24" i="1"/>
  <c r="M24" i="1"/>
  <c r="N24" i="1"/>
  <c r="O24" i="1"/>
  <c r="T24" i="1"/>
  <c r="U24" i="1"/>
  <c r="Z24" i="1"/>
  <c r="AA24" i="1"/>
  <c r="AB24" i="1"/>
  <c r="AC24" i="1"/>
  <c r="AD24" i="1"/>
  <c r="AE24" i="1"/>
  <c r="AH24" i="1"/>
  <c r="AI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BD24" i="1"/>
  <c r="BE24" i="1"/>
  <c r="G27" i="1"/>
  <c r="H27" i="1"/>
  <c r="I27" i="1"/>
  <c r="L27" i="1"/>
  <c r="M27" i="1"/>
  <c r="N27" i="1"/>
  <c r="O27" i="1"/>
  <c r="T27" i="1"/>
  <c r="U27" i="1"/>
  <c r="Z27" i="1"/>
  <c r="AA27" i="1"/>
  <c r="AB27" i="1"/>
  <c r="AC27" i="1"/>
  <c r="AD27" i="1"/>
  <c r="AE27" i="1"/>
  <c r="AH27" i="1"/>
  <c r="AI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BD27" i="1"/>
  <c r="BE27" i="1"/>
  <c r="F27" i="1"/>
  <c r="F24" i="1"/>
  <c r="BB36" i="1" l="1"/>
  <c r="BB17" i="1" s="1"/>
  <c r="BB16" i="1" s="1"/>
  <c r="BA36" i="1"/>
  <c r="BA17" i="1" s="1"/>
  <c r="BA16" i="1" s="1"/>
  <c r="AZ36" i="1"/>
  <c r="AZ17" i="1" s="1"/>
  <c r="AZ16" i="1" s="1"/>
  <c r="AB36" i="1"/>
  <c r="AB17" i="1" s="1"/>
  <c r="AB16" i="1" s="1"/>
  <c r="T36" i="1"/>
  <c r="T17" i="1" s="1"/>
  <c r="T16" i="1" s="1"/>
  <c r="L36" i="1"/>
  <c r="L17" i="1" s="1"/>
  <c r="L16" i="1" s="1"/>
  <c r="BD36" i="1"/>
  <c r="BD17" i="1" s="1"/>
  <c r="BD16" i="1" s="1"/>
  <c r="AL36" i="1"/>
  <c r="AL17" i="1" s="1"/>
  <c r="AL16" i="1" s="1"/>
  <c r="Z36" i="1"/>
  <c r="Z17" i="1" s="1"/>
  <c r="Z16" i="1" s="1"/>
  <c r="N36" i="1"/>
  <c r="N17" i="1" s="1"/>
  <c r="N16" i="1" s="1"/>
  <c r="H36" i="1"/>
  <c r="H17" i="1" s="1"/>
  <c r="H16" i="1" s="1"/>
  <c r="AI17" i="1"/>
  <c r="AI16" i="1" s="1"/>
  <c r="AH17" i="1"/>
  <c r="AH16" i="1" s="1"/>
  <c r="AA36" i="1"/>
  <c r="AA17" i="1" s="1"/>
  <c r="AA16" i="1" s="1"/>
  <c r="O36" i="1"/>
  <c r="O17" i="1" s="1"/>
  <c r="O16" i="1" s="1"/>
  <c r="I36" i="1"/>
  <c r="I17" i="1" s="1"/>
  <c r="I16" i="1" s="1"/>
  <c r="AE36" i="1"/>
  <c r="AE17" i="1" s="1"/>
  <c r="AE16" i="1" s="1"/>
  <c r="W36" i="1"/>
  <c r="W17" i="1" s="1"/>
  <c r="W16" i="1" s="1"/>
  <c r="G36" i="1"/>
  <c r="G17" i="1" s="1"/>
  <c r="G16" i="1" s="1"/>
  <c r="AD36" i="1"/>
  <c r="AD17" i="1" s="1"/>
  <c r="AD16" i="1" s="1"/>
  <c r="V36" i="1"/>
  <c r="V17" i="1" s="1"/>
  <c r="V16" i="1" s="1"/>
  <c r="BE36" i="1"/>
  <c r="BE17" i="1" s="1"/>
  <c r="BE16" i="1" s="1"/>
  <c r="AC36" i="1"/>
  <c r="AC17" i="1" s="1"/>
  <c r="AC16" i="1" s="1"/>
  <c r="U36" i="1"/>
  <c r="U17" i="1" s="1"/>
  <c r="U16" i="1" s="1"/>
  <c r="M36" i="1"/>
  <c r="M17" i="1" s="1"/>
  <c r="M16" i="1" s="1"/>
  <c r="F36" i="1"/>
  <c r="F17" i="1" s="1"/>
  <c r="F16" i="1" s="1"/>
  <c r="AX36" i="1" l="1"/>
  <c r="AX17" i="1" s="1"/>
  <c r="AX16" i="1" s="1"/>
  <c r="AM36" i="1"/>
  <c r="AM17" i="1" s="1"/>
  <c r="AM16" i="1" s="1"/>
  <c r="AS36" i="1"/>
  <c r="AS17" i="1" s="1"/>
  <c r="AS16" i="1" s="1"/>
  <c r="AW36" i="1"/>
  <c r="AW17" i="1" s="1"/>
  <c r="AW16" i="1" s="1"/>
  <c r="AR36" i="1"/>
  <c r="AR17" i="1" s="1"/>
  <c r="AR16" i="1" s="1"/>
  <c r="AN36" i="1"/>
  <c r="AN17" i="1" s="1"/>
  <c r="AN16" i="1" s="1"/>
  <c r="AY36" i="1"/>
  <c r="AY17" i="1" s="1"/>
  <c r="AY16" i="1" s="1"/>
  <c r="AT36" i="1"/>
  <c r="AT17" i="1" s="1"/>
  <c r="AT16" i="1" s="1"/>
  <c r="AO36" i="1"/>
  <c r="AO17" i="1" s="1"/>
  <c r="AO16" i="1" s="1"/>
  <c r="AP36" i="1"/>
  <c r="AP17" i="1" s="1"/>
  <c r="AP16" i="1" s="1"/>
  <c r="AU36" i="1"/>
  <c r="AU17" i="1" s="1"/>
  <c r="AU16" i="1" s="1"/>
  <c r="AQ36" i="1"/>
  <c r="AQ17" i="1" s="1"/>
  <c r="AQ16" i="1" s="1"/>
  <c r="AV36" i="1"/>
  <c r="AV17" i="1" s="1"/>
  <c r="AV16" i="1" s="1"/>
</calcChain>
</file>

<file path=xl/sharedStrings.xml><?xml version="1.0" encoding="utf-8"?>
<sst xmlns="http://schemas.openxmlformats.org/spreadsheetml/2006/main" count="518" uniqueCount="281">
  <si>
    <t>полное наименование субъекта электроэнергетики</t>
  </si>
  <si>
    <t xml:space="preserve">Год раскрытия информации: </t>
  </si>
  <si>
    <t xml:space="preserve"> год</t>
  </si>
  <si>
    <t>Номер группы инвести-ционных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</si>
  <si>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</si>
  <si>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</si>
  <si>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</si>
  <si>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>Развитие электрической сети/усиление
существующей электрической сети, связанное
с подключением новых потребителей</t>
  </si>
  <si>
    <t>Замещение (обновление) электрической
сети/повышение экономической эффективности
(мероприятия, направленные на снижение
эксплуатационных затрат) оказания услуг в сфере
электроэнергетики</t>
  </si>
  <si>
    <t>Повышение надежности оказываемых услуг
в сфере электроэнергетики</t>
  </si>
  <si>
    <t>Повышение качества оказываемых услуг в сфере электроэнергетики</t>
  </si>
  <si>
    <t>Выполнение требований законодательства
Российской Федерации, предписаний органов
исполнительной власти, регламентов рынков
электрической энергии</t>
  </si>
  <si>
    <t>Обеспечение текущей деятельности в сфере
электроэнергетики, в том числе развитие
информационной инфраструктуры,
хозяйственное обеспечение деятельности</t>
  </si>
  <si>
    <t>Инвестиции, связанные с деятельностью,
не относящейся к сфере электроэнергетики</t>
  </si>
  <si>
    <t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∆P35тп_тр, МВА</t>
  </si>
  <si>
    <t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∆P110тп_тр, МВА</t>
  </si>
  <si>
    <t>показатель увеличения протяженности линий электропередачи в рамках осуществления технологического присоединения к электрическим сетям,   ∆L35тп_лэп, км</t>
  </si>
  <si>
    <t>показатель увеличения протяженности линий электропередачи в рамках осуществления технологического присоединения к электрическим сетям,   ∆L110тп_лэп, км</t>
  </si>
  <si>
    <t>Наименование количественного показателя, соответствующего цели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</si>
  <si>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инфраструктуры, Фит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</si>
  <si>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организации, Фхо</t>
  </si>
  <si>
    <t>План</t>
  </si>
  <si>
    <t>Факт</t>
  </si>
  <si>
    <t>4.1</t>
  </si>
  <si>
    <t>4.2</t>
  </si>
  <si>
    <t>4.3</t>
  </si>
  <si>
    <t>4.4</t>
  </si>
  <si>
    <t>5.1</t>
  </si>
  <si>
    <t>5.2</t>
  </si>
  <si>
    <t>6.1</t>
  </si>
  <si>
    <t>6.2</t>
  </si>
  <si>
    <t>6.3</t>
  </si>
  <si>
    <t>6.4</t>
  </si>
  <si>
    <t>7.1</t>
  </si>
  <si>
    <t>7.2</t>
  </si>
  <si>
    <t>Кемеровская область</t>
  </si>
  <si>
    <t>1.1</t>
  </si>
  <si>
    <t>Технологическое присоединение, всего, в том числе:</t>
  </si>
  <si>
    <t>Г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</si>
  <si>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</si>
  <si>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</si>
  <si>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</si>
  <si>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</si>
  <si>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</si>
  <si>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</si>
  <si>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</si>
  <si>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</si>
  <si>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</si>
  <si>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</si>
  <si>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</si>
  <si>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</si>
  <si>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</si>
  <si>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</si>
  <si>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</si>
  <si>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</si>
  <si>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</si>
  <si>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</si>
  <si>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</si>
  <si>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</si>
  <si>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</si>
  <si>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</si>
  <si>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</si>
  <si>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</si>
  <si>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</si>
  <si>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</si>
  <si>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</si>
  <si>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</si>
  <si>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</si>
  <si>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</si>
  <si>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</si>
  <si>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</si>
  <si>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</si>
  <si>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</si>
  <si>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</si>
  <si>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</si>
  <si>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</si>
  <si>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</si>
  <si>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</si>
  <si>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</si>
  <si>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</si>
  <si>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</si>
  <si>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</si>
  <si>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</si>
  <si>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</si>
  <si>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</si>
  <si>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</si>
  <si>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</si>
  <si>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</si>
  <si>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</si>
  <si>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</si>
  <si>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</si>
  <si>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</si>
  <si>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</si>
  <si>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</si>
  <si>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</si>
  <si>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</si>
  <si>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</si>
  <si>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</si>
  <si>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</si>
  <si>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</si>
  <si>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</si>
  <si>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</si>
  <si>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</si>
  <si>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</si>
  <si>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</si>
  <si>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</si>
  <si>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</si>
  <si>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</si>
  <si>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</si>
  <si>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</si>
  <si>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</si>
  <si>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6.5.</t>
  </si>
  <si>
    <t>6.6.</t>
  </si>
  <si>
    <t>Показатель замены выключателей, В35з</t>
  </si>
  <si>
    <t xml:space="preserve">Показатель оценки изменения средней продолжительности прекращения передачи электрической энергии потребителям услуг, ∆Пsaidi </t>
  </si>
  <si>
    <t xml:space="preserve">Показатель оценки изменения средней частоты прекращения передачи электрической энергии потребителям услуг,  ∆Пsaifi 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</si>
  <si>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присоединения, Nсд_тпр</t>
  </si>
  <si>
    <t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присоединения, Nнссд_тпр</t>
  </si>
  <si>
    <t>Показатель объема финансовых потребностей на реализацию мероприятий, обусловленных необходимостью выполнения требований законодательства Российской Федерации, Фтз</t>
  </si>
  <si>
    <t>1.1.3.</t>
  </si>
  <si>
    <t>Показатель замены линий электропередачи, L6з_ЛЭП, км</t>
  </si>
  <si>
    <t>7.3.</t>
  </si>
  <si>
    <t>7.4.</t>
  </si>
  <si>
    <t>8.1.</t>
  </si>
  <si>
    <t>8.2.</t>
  </si>
  <si>
    <t>9.1.</t>
  </si>
  <si>
    <t>9.2.</t>
  </si>
  <si>
    <t>9.4.</t>
  </si>
  <si>
    <t>10.1.</t>
  </si>
  <si>
    <t>10.2.</t>
  </si>
  <si>
    <t>9.3.</t>
  </si>
  <si>
    <t>Приложение № 7</t>
  </si>
  <si>
    <t xml:space="preserve">Утвержденные плановые значения показателей приведены в соответствии с </t>
  </si>
  <si>
    <t>реквизиты решения органа исполнительной власти, утвердившего инвестиционную программу</t>
  </si>
  <si>
    <t>1.2.1.1.16</t>
  </si>
  <si>
    <t>показатель увеличения протяженности линий электропередачи в рамках осуществления технологического присоединения к электрическим сетям,   ∆L0,4тп_лэп, км</t>
  </si>
  <si>
    <t>показатель увеличения протяженности линий электропередачи в рамках осуществления технологического присоединения к электрическим сетям,   ∆L6тп_лэп, км</t>
  </si>
  <si>
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  ∆L10тп_лэп, км </t>
  </si>
  <si>
    <t>показатель максимальной мощности присоединяемых потребителей электрической энергии,  SТПпотр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</si>
  <si>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</si>
  <si>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</si>
  <si>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</si>
  <si>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</si>
  <si>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</si>
  <si>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</si>
  <si>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</si>
  <si>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</si>
  <si>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</si>
  <si>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</si>
  <si>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</si>
  <si>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</si>
  <si>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</si>
  <si>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</si>
  <si>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∆P10тп_тр, МВА</t>
  </si>
  <si>
    <t>Показатель замены линий электропередачи, L10з_ЛЭП, км</t>
  </si>
  <si>
    <t xml:space="preserve">Показатель замены силовых 
(авто-) трансформаторов, P110з_тр  </t>
  </si>
  <si>
    <t xml:space="preserve">Показатель замены силовых 
(авто-) трансформаторов, P35з_тр  </t>
  </si>
  <si>
    <t>Показатель замены выключателей, В6з, В10з</t>
  </si>
  <si>
    <t xml:space="preserve">Показатель оценки изменения доли полезного отпуска электрической энергии, которая формируется посредством приборов учета электрической энергии, включенных в систему сбора и передачи данных, ∆ПОдист 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</si>
  <si>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</si>
  <si>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</si>
  <si>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</si>
  <si>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</si>
  <si>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</si>
  <si>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</si>
  <si>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</si>
  <si>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</si>
  <si>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</si>
  <si>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</si>
  <si>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нд</t>
  </si>
  <si>
    <t>1.1.1.3.7</t>
  </si>
  <si>
    <t>Строительство ЛЭП 6 кВ от опоры ЛЭП 6 кВ ф.6-18 Н ПС 110/6 кВ №37
 (ПИР, СМР - 2023 г.)</t>
  </si>
  <si>
    <t>N_1.1.1.3.7</t>
  </si>
  <si>
    <t>1.1.1.3.8</t>
  </si>
  <si>
    <t>Строительство двух ЛЭП 10 кВ от линейных ячеек РУ 10 кВ ПС 110 кВ Керамзитовая (ПИР, СМР - 2023 г.)</t>
  </si>
  <si>
    <t>N_1.1.1.3.8</t>
  </si>
  <si>
    <t>Устройство маслоприемников, маслоотводов и маслосборников закрытого типа на ПС 35/6 кВ № 41 для трансформаторов силовых ТДНС-10000/35 УХЛ1 (инв. №№ 00002126; 0002127). (ПИР, СМР, ввод - 2023 г.)</t>
  </si>
  <si>
    <t>N_1.2.1.1.17</t>
  </si>
  <si>
    <t>1.2.1.1.17</t>
  </si>
  <si>
    <t xml:space="preserve">Замена отработавшей срок КТП 630 кВА (инв. №00003667) на новую СНТ Чистугаш (СМР, ввод - 2023 г.) </t>
  </si>
  <si>
    <t>N_1.2.1.1.18</t>
  </si>
  <si>
    <t>1.2.1.1.18</t>
  </si>
  <si>
    <t>Замена отработавшей срок КТП 400 кВА (инв. №00003668) на новую СНТ Чистугаш (СМР, ввод - 2023 г.)</t>
  </si>
  <si>
    <t>N_1.2.1.1.19</t>
  </si>
  <si>
    <t>1.2.1.1.19</t>
  </si>
  <si>
    <t>Реконструкции ПС 35/6кВ ПС №42 с заменой ВМ 35 кв, РЗА и вводных, секционных выключателей 6кВ(ПИР - 2023 г., СМР, ввод - 2024 г.)</t>
  </si>
  <si>
    <t>N_1.2.1.1.20</t>
  </si>
  <si>
    <t>1.2.1.1.20</t>
  </si>
  <si>
    <t>Реконструкция подстанции 35/6 кВ  №6 в части замены РЗА (ПИР, СМР, ввод - 2023 г.)</t>
  </si>
  <si>
    <t>N_1.2.1.1.21</t>
  </si>
  <si>
    <t>1.2.1.1.21</t>
  </si>
  <si>
    <t>Реконструкции ЗРУ-10 кВ,  ПС 110/10 кВ "Керамзитовая". Замена ячееки КРУ-10.(СМР, ПНР, ввод - 2023 г.)</t>
  </si>
  <si>
    <t>N_1.2.1.1.22</t>
  </si>
  <si>
    <t>1.2.1.1.22</t>
  </si>
  <si>
    <t>Приобретение пункта автоматического регулирования напряжения для ВЛ-10 кВ п. Усть-Серта (ввод - 2023 г.)</t>
  </si>
  <si>
    <t>N_1.2.1.1.23</t>
  </si>
  <si>
    <t>1.2.1.1.23</t>
  </si>
  <si>
    <t>Монтаж Трансформатора ТМГ-СЭЩ 630 10-11 У/УН-0 УХЛ1 на ПС №3 (ввод - 2023 г.)</t>
  </si>
  <si>
    <t>N_1.2.1.1.24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</si>
  <si>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</si>
  <si>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</si>
  <si>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1.2.1.2.1.2</t>
  </si>
  <si>
    <t>Выполнение проектных работ по созданию информационно вычислительного комплекса объекта энергетики (ИВКЭ)/Строительство интеллектуальной системы учета электроэнергии коттеджного поселка "Журавлевы горы" (ПИР - 2021 г., СМР, ввод - 2023 г.)</t>
  </si>
  <si>
    <t>K_1.2.1.2.2</t>
  </si>
  <si>
    <t>1.2.1.2.1.5</t>
  </si>
  <si>
    <t>Строительство интеллектуальной системы учета электроэнергии СНТ "Чистугаш"(ПИР, СМР, ввод - 2023 г.)</t>
  </si>
  <si>
    <t>N_1.2.1.2.2</t>
  </si>
  <si>
    <t>1.2.2.2.6</t>
  </si>
  <si>
    <t>Строительство отпайки от ВЛЗ-6кВ ф.14 ПС №37 для резервного питания ПС №4</t>
  </si>
  <si>
    <t>N_1.2.2.2.6</t>
  </si>
  <si>
    <t>1.2.2.1.4</t>
  </si>
  <si>
    <t>Реконструкция соружения ЛЭП 6 кВ  6-52-П проектными работами с заменой провода на марку СИП и установкой реклоузеров на отходящих линиях (1 шт.) (ПИР, СМР, ПНР, ввод - 2023 г.)</t>
  </si>
  <si>
    <t>N_1.2.2.1.4</t>
  </si>
  <si>
    <t>1.2.2.1.5</t>
  </si>
  <si>
    <t>Реконструкция сооружения ЛЭП 6 кВ 6-3-М с проектными работами с заменой деревянных опор и провода на марку СИП и установкой реклоузеров на отходящих линиях (2 шт.) (ПИР, СМР, ПНР, ввод - 2023 г.)</t>
  </si>
  <si>
    <t>N_1.2.2.1.5</t>
  </si>
  <si>
    <t>1.2.2.1.7</t>
  </si>
  <si>
    <t>Реконструкция  ЛЭП 0,4 кВ "сектор Б" (инв. №00003663) с заменой деревянных опор и провода на марку СИП (ПИР, СМР, ввод - 2023г.)</t>
  </si>
  <si>
    <t>N_1.2.2.1.7</t>
  </si>
  <si>
    <t>1.2.2.1.8</t>
  </si>
  <si>
    <t>Реконструкция  ЛЭП 0,4 кВ "сектор В" (инв. №00003664) с заменой деревянных опор и провода на марку СИП (ПИР, СМР, ввод - 2023г.)</t>
  </si>
  <si>
    <t>N_1.2.2.1.8</t>
  </si>
  <si>
    <t>1.2.2.1.9</t>
  </si>
  <si>
    <t>Реконструкция  ЛЭП 0,4 кВ "сектор Г" (инв. №00003665) с заменой деревянных опор и провода на марку СИП (ПИР, СМР, ввод - 2023 г.)</t>
  </si>
  <si>
    <t>N_1.2.2.1.9</t>
  </si>
  <si>
    <t>1.2.2.1.10</t>
  </si>
  <si>
    <t>Реконструкция  ЛЭП 0,4 кВ "сектор Д" (инв. №00003666) с заменой деревянных опор и провода на марку СИП (ПИР, СМР, ввод - 2023 г.)</t>
  </si>
  <si>
    <t>N_1.2.2.1.10</t>
  </si>
  <si>
    <t>1.6.7</t>
  </si>
  <si>
    <t>Замена устаревшего и выработавшего свой срок парка радиостанций (технологическая связь) 35 штук. (СМР, ПНР, ввод - 2023 г.)</t>
  </si>
  <si>
    <t>N_1.6.7</t>
  </si>
  <si>
    <t>1.6.18</t>
  </si>
  <si>
    <t>Приобретение прибора измерения сопротивления Виток (ввод - 2023 г.)</t>
  </si>
  <si>
    <t>N_1.6.18</t>
  </si>
  <si>
    <t>1.6.19</t>
  </si>
  <si>
    <t>Приобретение источника бесперебойного питания 5кВт  (ввод - 2023 г.)</t>
  </si>
  <si>
    <t>N_1.6.19</t>
  </si>
  <si>
    <t>1.6.20</t>
  </si>
  <si>
    <t>Приобретение системы защиты персональных данных (ввод - 2023 г.)</t>
  </si>
  <si>
    <t>N_1.6.20</t>
  </si>
  <si>
    <t>1.6.21</t>
  </si>
  <si>
    <t xml:space="preserve"> Проектирование и монтаж системы охранной сигнализации на ПС №5, ПС №2, ПС №31 (ввод - 2023 г.)</t>
  </si>
  <si>
    <t>N_1.6.21</t>
  </si>
  <si>
    <t>1.6.22</t>
  </si>
  <si>
    <t xml:space="preserve"> Проектирование и монтаж системы видеонаблюдения на ПС "ПУР", ПС "Вольная"  (ввод - 2023 г.)</t>
  </si>
  <si>
    <t>N_1.6.22</t>
  </si>
  <si>
    <t>1.6.23</t>
  </si>
  <si>
    <t>ЭЛЕКТРОСТАНЦИЯ СВАРОЧНАЯ EISEMANN S 6400 (ввод - 2023 г.)</t>
  </si>
  <si>
    <t>N_1.6.23</t>
  </si>
  <si>
    <t>Показатель замены линий электропередачи, L0,4з_ЛЭП, км</t>
  </si>
  <si>
    <t xml:space="preserve">Показатель замены силовых (авто-) трансформаторов, P6з_тр  </t>
  </si>
  <si>
    <t>5.13</t>
  </si>
  <si>
    <t>5.14</t>
  </si>
  <si>
    <t>5.15</t>
  </si>
  <si>
    <t>5.16</t>
  </si>
  <si>
    <t>5.17</t>
  </si>
  <si>
    <t>5.18</t>
  </si>
  <si>
    <t>Утвержденный план</t>
  </si>
  <si>
    <t>2025</t>
  </si>
  <si>
    <t>Постановлением Региональной энергетической комиссии Кузбасса № 448 от 30.11.2024 года  «Об утверждении инвестиционной программы ООО ХК «СДС-Энерго» (г. Кемерово) на период 2024 - 2029 г.»</t>
  </si>
  <si>
    <t>Форма 1. Перечни инвестиционных проектов</t>
  </si>
  <si>
    <r>
      <t xml:space="preserve">Инвестиционная программа </t>
    </r>
    <r>
      <rPr>
        <u/>
        <sz val="8"/>
        <color theme="1"/>
        <rFont val="Calibri"/>
        <family val="2"/>
        <charset val="204"/>
        <scheme val="minor"/>
      </rPr>
      <t>Общество с ограниченной ответственностью Холдинговая компания «СДС-Энерго»</t>
    </r>
  </si>
  <si>
    <r>
      <t xml:space="preserve">на год </t>
    </r>
    <r>
      <rPr>
        <u/>
        <sz val="8"/>
        <color theme="1"/>
        <rFont val="Calibri"/>
        <family val="2"/>
        <charset val="204"/>
        <scheme val="minor"/>
      </rPr>
      <t>2023 г.</t>
    </r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</si>
  <si>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</si>
  <si>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</si>
  <si>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</si>
  <si>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</si>
  <si>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</si>
  <si>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</si>
  <si>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</si>
  <si>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</si>
  <si>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</si>
  <si>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</si>
  <si>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</si>
  <si>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</si>
  <si>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</si>
  <si>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</si>
  <si>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</si>
  <si>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</si>
  <si>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</si>
  <si>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23.07.2025 08:41:20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</si>
</sst>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Times New Roman"/>
      <family val="1"/>
      <charset val="204"/>
    </font>
    <font>
      <sz val="12"/>
      <name val="Times New Roman"/>
      <family val="1"/>
      <charset val="204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u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9">
    <xf numFmtId="0" fontId="0" fillId="0" borderId="0" xfId="0"/>
    <xf numFmtId="0" fontId="3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horizontal="left"/>
    </xf>
    <xf numFmtId="0" fontId="4" fillId="0" borderId="7" xfId="0" applyNumberFormat="1" applyFont="1" applyFill="1" applyBorder="1" applyAlignment="1">
      <alignment horizontal="center" vertical="top"/>
    </xf>
    <xf numFmtId="2" fontId="4" fillId="0" borderId="7" xfId="0" applyNumberFormat="1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/>
    </xf>
    <xf numFmtId="16" fontId="4" fillId="0" borderId="7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left" vertical="center" wrapText="1"/>
    </xf>
    <xf numFmtId="0" fontId="5" fillId="2" borderId="7" xfId="0" applyNumberFormat="1" applyFont="1" applyFill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left"/>
    </xf>
    <xf numFmtId="164" fontId="4" fillId="2" borderId="7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left"/>
    </xf>
    <xf numFmtId="0" fontId="6" fillId="2" borderId="5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9" fillId="0" borderId="0" xfId="0" applyFont="1" applyFill="1"/>
    <xf numFmtId="0" fontId="8" fillId="0" borderId="0" xfId="0" applyFont="1" applyFill="1" applyAlignment="1">
      <alignment horizontal="center"/>
    </xf>
    <xf numFmtId="0" fontId="0" fillId="0" borderId="15" xfId="0" applyBorder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textRotation="90" wrapText="1"/>
    </xf>
    <xf numFmtId="0" fontId="4" fillId="0" borderId="5" xfId="0" applyNumberFormat="1" applyFont="1" applyFill="1" applyBorder="1" applyAlignment="1">
      <alignment horizontal="center" vertical="center" textRotation="90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wrapText="1"/>
    </xf>
    <xf numFmtId="0" fontId="4" fillId="0" borderId="0" xfId="0" applyNumberFormat="1" applyFont="1" applyBorder="1" applyAlignment="1">
      <alignment horizontal="center" vertical="top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4" xfId="0" applyBorder="1" applyAlignment="1">
      <alignment wrapText="1"/>
    </xf>
    <xf numFmtId="0" fontId="0" fillId="0" borderId="0" xfId="0" applyAlignment="1">
      <alignment wrapText="1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11" fillId="0" borderId="14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15" xfId="0" applyFont="1" applyBorder="1" applyAlignment="1">
      <alignment vertical="top" wrapText="1"/>
    </xf>
  </cellXfs>
  <cellStyles count="3">
    <cellStyle name="Обычный" xfId="0" builtinId="0"/>
    <cellStyle name="Обычный 3" xfId="2" xr:uid="{00000000-0005-0000-0000-000001000000}"/>
    <cellStyle name="Обычный 7" xfId="1" xr:uid="{00000000-0005-0000-0000-000002000000}"/>
  </cellStyles>
  <dxfs count="0"/>
  <tableStyles count="0" defaultTableStyle="TableStyleMedium2" defaultPivotStyle="PivotStyleMedium9"/>
  <colors>
    <mruColors>
      <color rgb="FF90EDFA"/>
      <color rgb="FFFDB9F3"/>
      <color rgb="FF00B0F0"/>
      <color rgb="FFF2F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F6AE6E-D211-4B5D-97C7-A28B5649B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86"/>
  <sheetViews>
    <sheetView topLeftCell="AX1" zoomScale="110" zoomScaleNormal="110" workbookViewId="0">
      <selection activeCell="AJ16" sqref="AJ16"/>
    </sheetView>
  </sheetViews>
  <sheetFormatPr defaultRowHeight="15.75" x14ac:dyDescent="0.25"/>
  <cols>
    <col min="1" max="1" width="9.28515625" style="1" customWidth="1"/>
    <col min="2" max="2" width="37.140625" style="1" customWidth="1"/>
    <col min="3" max="3" width="13.7109375" style="1" customWidth="1"/>
    <col min="4" max="5" width="8.7109375" style="1" customWidth="1"/>
    <col min="6" max="6" width="11.5703125" style="1" customWidth="1"/>
    <col min="7" max="7" width="8.140625" style="3" customWidth="1"/>
    <col min="8" max="8" width="8.7109375" style="1" customWidth="1"/>
    <col min="9" max="9" width="7.42578125" style="1" customWidth="1"/>
    <col min="10" max="10" width="9" style="1" customWidth="1"/>
    <col min="11" max="11" width="7.42578125" style="1" customWidth="1"/>
    <col min="12" max="12" width="8.5703125" style="1" customWidth="1"/>
    <col min="13" max="13" width="7.42578125" style="1" customWidth="1"/>
    <col min="14" max="14" width="9.7109375" style="1" customWidth="1"/>
    <col min="15" max="21" width="10.42578125" style="1" customWidth="1"/>
    <col min="22" max="22" width="9.28515625" style="1" customWidth="1"/>
    <col min="23" max="23" width="6.5703125" style="1" customWidth="1"/>
    <col min="24" max="24" width="9.140625" style="1" customWidth="1"/>
    <col min="25" max="25" width="6.5703125" style="1" customWidth="1"/>
    <col min="26" max="26" width="9.28515625" style="1" customWidth="1"/>
    <col min="27" max="27" width="6.28515625" style="1" customWidth="1"/>
    <col min="28" max="28" width="8.85546875" style="1" customWidth="1"/>
    <col min="29" max="29" width="4.85546875" style="1" customWidth="1"/>
    <col min="30" max="30" width="8.85546875" style="1" customWidth="1"/>
    <col min="31" max="31" width="5.42578125" style="1" customWidth="1"/>
    <col min="32" max="32" width="8.85546875" style="1" customWidth="1"/>
    <col min="33" max="33" width="5.42578125" style="1" customWidth="1"/>
    <col min="34" max="34" width="8.42578125" style="1" customWidth="1"/>
    <col min="35" max="35" width="5.5703125" style="1" customWidth="1"/>
    <col min="36" max="36" width="8.5703125" style="1" customWidth="1"/>
    <col min="37" max="37" width="5.5703125" style="1" customWidth="1"/>
    <col min="38" max="38" width="9.42578125" style="1" customWidth="1"/>
    <col min="39" max="39" width="8.28515625" style="1" customWidth="1"/>
    <col min="40" max="40" width="8.85546875" style="1" customWidth="1"/>
    <col min="41" max="41" width="5.5703125" style="1" customWidth="1"/>
    <col min="42" max="42" width="8.7109375" style="1" customWidth="1"/>
    <col min="43" max="43" width="5.5703125" style="1" customWidth="1"/>
    <col min="44" max="45" width="4" style="1" hidden="1" customWidth="1"/>
    <col min="46" max="46" width="9.42578125" style="1" customWidth="1"/>
    <col min="47" max="47" width="8.140625" style="1" customWidth="1"/>
    <col min="48" max="48" width="10" style="1" customWidth="1"/>
    <col min="49" max="49" width="8.140625" style="1" customWidth="1"/>
    <col min="50" max="50" width="8.42578125" style="1" customWidth="1"/>
    <col min="51" max="51" width="4.5703125" style="1" customWidth="1"/>
    <col min="52" max="52" width="8.5703125" style="1" customWidth="1"/>
    <col min="53" max="53" width="6.7109375" style="1" customWidth="1"/>
    <col min="54" max="54" width="9.7109375" style="1" customWidth="1"/>
    <col min="55" max="55" width="5.85546875" style="1" customWidth="1"/>
    <col min="56" max="56" width="8.7109375" style="1" customWidth="1"/>
    <col min="57" max="57" width="4.5703125" style="1" customWidth="1"/>
    <col min="58" max="266" width="9.140625" style="1"/>
    <col min="267" max="267" width="5.28515625" style="1" customWidth="1"/>
    <col min="268" max="268" width="19.5703125" style="1" customWidth="1"/>
    <col min="269" max="269" width="9" style="1" customWidth="1"/>
    <col min="270" max="270" width="8.28515625" style="1" customWidth="1"/>
    <col min="271" max="271" width="8.140625" style="1" customWidth="1"/>
    <col min="272" max="272" width="8.7109375" style="1" customWidth="1"/>
    <col min="273" max="273" width="7.42578125" style="1" customWidth="1"/>
    <col min="274" max="274" width="12.28515625" style="1" customWidth="1"/>
    <col min="275" max="275" width="8.7109375" style="1" customWidth="1"/>
    <col min="276" max="276" width="9.7109375" style="1" customWidth="1"/>
    <col min="277" max="277" width="10.42578125" style="1" customWidth="1"/>
    <col min="278" max="301" width="4" style="1" customWidth="1"/>
    <col min="302" max="302" width="9.7109375" style="1" customWidth="1"/>
    <col min="303" max="303" width="8.7109375" style="1" customWidth="1"/>
    <col min="304" max="304" width="10.28515625" style="1" customWidth="1"/>
    <col min="305" max="305" width="9.140625" style="1" customWidth="1"/>
    <col min="306" max="307" width="0" style="1" hidden="1" customWidth="1"/>
    <col min="308" max="313" width="4" style="1" customWidth="1"/>
    <col min="314" max="522" width="9.140625" style="1"/>
    <col min="523" max="523" width="5.28515625" style="1" customWidth="1"/>
    <col min="524" max="524" width="19.5703125" style="1" customWidth="1"/>
    <col min="525" max="525" width="9" style="1" customWidth="1"/>
    <col min="526" max="526" width="8.28515625" style="1" customWidth="1"/>
    <col min="527" max="527" width="8.140625" style="1" customWidth="1"/>
    <col min="528" max="528" width="8.7109375" style="1" customWidth="1"/>
    <col min="529" max="529" width="7.42578125" style="1" customWidth="1"/>
    <col min="530" max="530" width="12.28515625" style="1" customWidth="1"/>
    <col min="531" max="531" width="8.7109375" style="1" customWidth="1"/>
    <col min="532" max="532" width="9.7109375" style="1" customWidth="1"/>
    <col min="533" max="533" width="10.42578125" style="1" customWidth="1"/>
    <col min="534" max="557" width="4" style="1" customWidth="1"/>
    <col min="558" max="558" width="9.7109375" style="1" customWidth="1"/>
    <col min="559" max="559" width="8.7109375" style="1" customWidth="1"/>
    <col min="560" max="560" width="10.28515625" style="1" customWidth="1"/>
    <col min="561" max="561" width="9.140625" style="1" customWidth="1"/>
    <col min="562" max="563" width="0" style="1" hidden="1" customWidth="1"/>
    <col min="564" max="569" width="4" style="1" customWidth="1"/>
    <col min="570" max="778" width="9.140625" style="1"/>
    <col min="779" max="779" width="5.28515625" style="1" customWidth="1"/>
    <col min="780" max="780" width="19.5703125" style="1" customWidth="1"/>
    <col min="781" max="781" width="9" style="1" customWidth="1"/>
    <col min="782" max="782" width="8.28515625" style="1" customWidth="1"/>
    <col min="783" max="783" width="8.140625" style="1" customWidth="1"/>
    <col min="784" max="784" width="8.7109375" style="1" customWidth="1"/>
    <col min="785" max="785" width="7.42578125" style="1" customWidth="1"/>
    <col min="786" max="786" width="12.28515625" style="1" customWidth="1"/>
    <col min="787" max="787" width="8.7109375" style="1" customWidth="1"/>
    <col min="788" max="788" width="9.7109375" style="1" customWidth="1"/>
    <col min="789" max="789" width="10.42578125" style="1" customWidth="1"/>
    <col min="790" max="813" width="4" style="1" customWidth="1"/>
    <col min="814" max="814" width="9.7109375" style="1" customWidth="1"/>
    <col min="815" max="815" width="8.7109375" style="1" customWidth="1"/>
    <col min="816" max="816" width="10.28515625" style="1" customWidth="1"/>
    <col min="817" max="817" width="9.140625" style="1" customWidth="1"/>
    <col min="818" max="819" width="0" style="1" hidden="1" customWidth="1"/>
    <col min="820" max="825" width="4" style="1" customWidth="1"/>
    <col min="826" max="1034" width="9.140625" style="1"/>
    <col min="1035" max="1035" width="5.28515625" style="1" customWidth="1"/>
    <col min="1036" max="1036" width="19.5703125" style="1" customWidth="1"/>
    <col min="1037" max="1037" width="9" style="1" customWidth="1"/>
    <col min="1038" max="1038" width="8.28515625" style="1" customWidth="1"/>
    <col min="1039" max="1039" width="8.140625" style="1" customWidth="1"/>
    <col min="1040" max="1040" width="8.7109375" style="1" customWidth="1"/>
    <col min="1041" max="1041" width="7.42578125" style="1" customWidth="1"/>
    <col min="1042" max="1042" width="12.28515625" style="1" customWidth="1"/>
    <col min="1043" max="1043" width="8.7109375" style="1" customWidth="1"/>
    <col min="1044" max="1044" width="9.7109375" style="1" customWidth="1"/>
    <col min="1045" max="1045" width="10.42578125" style="1" customWidth="1"/>
    <col min="1046" max="1069" width="4" style="1" customWidth="1"/>
    <col min="1070" max="1070" width="9.7109375" style="1" customWidth="1"/>
    <col min="1071" max="1071" width="8.7109375" style="1" customWidth="1"/>
    <col min="1072" max="1072" width="10.28515625" style="1" customWidth="1"/>
    <col min="1073" max="1073" width="9.140625" style="1" customWidth="1"/>
    <col min="1074" max="1075" width="0" style="1" hidden="1" customWidth="1"/>
    <col min="1076" max="1081" width="4" style="1" customWidth="1"/>
    <col min="1082" max="1290" width="9.140625" style="1"/>
    <col min="1291" max="1291" width="5.28515625" style="1" customWidth="1"/>
    <col min="1292" max="1292" width="19.5703125" style="1" customWidth="1"/>
    <col min="1293" max="1293" width="9" style="1" customWidth="1"/>
    <col min="1294" max="1294" width="8.28515625" style="1" customWidth="1"/>
    <col min="1295" max="1295" width="8.140625" style="1" customWidth="1"/>
    <col min="1296" max="1296" width="8.7109375" style="1" customWidth="1"/>
    <col min="1297" max="1297" width="7.42578125" style="1" customWidth="1"/>
    <col min="1298" max="1298" width="12.28515625" style="1" customWidth="1"/>
    <col min="1299" max="1299" width="8.7109375" style="1" customWidth="1"/>
    <col min="1300" max="1300" width="9.7109375" style="1" customWidth="1"/>
    <col min="1301" max="1301" width="10.42578125" style="1" customWidth="1"/>
    <col min="1302" max="1325" width="4" style="1" customWidth="1"/>
    <col min="1326" max="1326" width="9.7109375" style="1" customWidth="1"/>
    <col min="1327" max="1327" width="8.7109375" style="1" customWidth="1"/>
    <col min="1328" max="1328" width="10.28515625" style="1" customWidth="1"/>
    <col min="1329" max="1329" width="9.140625" style="1" customWidth="1"/>
    <col min="1330" max="1331" width="0" style="1" hidden="1" customWidth="1"/>
    <col min="1332" max="1337" width="4" style="1" customWidth="1"/>
    <col min="1338" max="1546" width="9.140625" style="1"/>
    <col min="1547" max="1547" width="5.28515625" style="1" customWidth="1"/>
    <col min="1548" max="1548" width="19.5703125" style="1" customWidth="1"/>
    <col min="1549" max="1549" width="9" style="1" customWidth="1"/>
    <col min="1550" max="1550" width="8.28515625" style="1" customWidth="1"/>
    <col min="1551" max="1551" width="8.140625" style="1" customWidth="1"/>
    <col min="1552" max="1552" width="8.7109375" style="1" customWidth="1"/>
    <col min="1553" max="1553" width="7.42578125" style="1" customWidth="1"/>
    <col min="1554" max="1554" width="12.28515625" style="1" customWidth="1"/>
    <col min="1555" max="1555" width="8.7109375" style="1" customWidth="1"/>
    <col min="1556" max="1556" width="9.7109375" style="1" customWidth="1"/>
    <col min="1557" max="1557" width="10.42578125" style="1" customWidth="1"/>
    <col min="1558" max="1581" width="4" style="1" customWidth="1"/>
    <col min="1582" max="1582" width="9.7109375" style="1" customWidth="1"/>
    <col min="1583" max="1583" width="8.7109375" style="1" customWidth="1"/>
    <col min="1584" max="1584" width="10.28515625" style="1" customWidth="1"/>
    <col min="1585" max="1585" width="9.140625" style="1" customWidth="1"/>
    <col min="1586" max="1587" width="0" style="1" hidden="1" customWidth="1"/>
    <col min="1588" max="1593" width="4" style="1" customWidth="1"/>
    <col min="1594" max="1802" width="9.140625" style="1"/>
    <col min="1803" max="1803" width="5.28515625" style="1" customWidth="1"/>
    <col min="1804" max="1804" width="19.5703125" style="1" customWidth="1"/>
    <col min="1805" max="1805" width="9" style="1" customWidth="1"/>
    <col min="1806" max="1806" width="8.28515625" style="1" customWidth="1"/>
    <col min="1807" max="1807" width="8.140625" style="1" customWidth="1"/>
    <col min="1808" max="1808" width="8.7109375" style="1" customWidth="1"/>
    <col min="1809" max="1809" width="7.42578125" style="1" customWidth="1"/>
    <col min="1810" max="1810" width="12.28515625" style="1" customWidth="1"/>
    <col min="1811" max="1811" width="8.7109375" style="1" customWidth="1"/>
    <col min="1812" max="1812" width="9.7109375" style="1" customWidth="1"/>
    <col min="1813" max="1813" width="10.42578125" style="1" customWidth="1"/>
    <col min="1814" max="1837" width="4" style="1" customWidth="1"/>
    <col min="1838" max="1838" width="9.7109375" style="1" customWidth="1"/>
    <col min="1839" max="1839" width="8.7109375" style="1" customWidth="1"/>
    <col min="1840" max="1840" width="10.28515625" style="1" customWidth="1"/>
    <col min="1841" max="1841" width="9.140625" style="1" customWidth="1"/>
    <col min="1842" max="1843" width="0" style="1" hidden="1" customWidth="1"/>
    <col min="1844" max="1849" width="4" style="1" customWidth="1"/>
    <col min="1850" max="2058" width="9.140625" style="1"/>
    <col min="2059" max="2059" width="5.28515625" style="1" customWidth="1"/>
    <col min="2060" max="2060" width="19.5703125" style="1" customWidth="1"/>
    <col min="2061" max="2061" width="9" style="1" customWidth="1"/>
    <col min="2062" max="2062" width="8.28515625" style="1" customWidth="1"/>
    <col min="2063" max="2063" width="8.140625" style="1" customWidth="1"/>
    <col min="2064" max="2064" width="8.7109375" style="1" customWidth="1"/>
    <col min="2065" max="2065" width="7.42578125" style="1" customWidth="1"/>
    <col min="2066" max="2066" width="12.28515625" style="1" customWidth="1"/>
    <col min="2067" max="2067" width="8.7109375" style="1" customWidth="1"/>
    <col min="2068" max="2068" width="9.7109375" style="1" customWidth="1"/>
    <col min="2069" max="2069" width="10.42578125" style="1" customWidth="1"/>
    <col min="2070" max="2093" width="4" style="1" customWidth="1"/>
    <col min="2094" max="2094" width="9.7109375" style="1" customWidth="1"/>
    <col min="2095" max="2095" width="8.7109375" style="1" customWidth="1"/>
    <col min="2096" max="2096" width="10.28515625" style="1" customWidth="1"/>
    <col min="2097" max="2097" width="9.140625" style="1" customWidth="1"/>
    <col min="2098" max="2099" width="0" style="1" hidden="1" customWidth="1"/>
    <col min="2100" max="2105" width="4" style="1" customWidth="1"/>
    <col min="2106" max="2314" width="9.140625" style="1"/>
    <col min="2315" max="2315" width="5.28515625" style="1" customWidth="1"/>
    <col min="2316" max="2316" width="19.5703125" style="1" customWidth="1"/>
    <col min="2317" max="2317" width="9" style="1" customWidth="1"/>
    <col min="2318" max="2318" width="8.28515625" style="1" customWidth="1"/>
    <col min="2319" max="2319" width="8.140625" style="1" customWidth="1"/>
    <col min="2320" max="2320" width="8.7109375" style="1" customWidth="1"/>
    <col min="2321" max="2321" width="7.42578125" style="1" customWidth="1"/>
    <col min="2322" max="2322" width="12.28515625" style="1" customWidth="1"/>
    <col min="2323" max="2323" width="8.7109375" style="1" customWidth="1"/>
    <col min="2324" max="2324" width="9.7109375" style="1" customWidth="1"/>
    <col min="2325" max="2325" width="10.42578125" style="1" customWidth="1"/>
    <col min="2326" max="2349" width="4" style="1" customWidth="1"/>
    <col min="2350" max="2350" width="9.7109375" style="1" customWidth="1"/>
    <col min="2351" max="2351" width="8.7109375" style="1" customWidth="1"/>
    <col min="2352" max="2352" width="10.28515625" style="1" customWidth="1"/>
    <col min="2353" max="2353" width="9.140625" style="1" customWidth="1"/>
    <col min="2354" max="2355" width="0" style="1" hidden="1" customWidth="1"/>
    <col min="2356" max="2361" width="4" style="1" customWidth="1"/>
    <col min="2362" max="2570" width="9.140625" style="1"/>
    <col min="2571" max="2571" width="5.28515625" style="1" customWidth="1"/>
    <col min="2572" max="2572" width="19.5703125" style="1" customWidth="1"/>
    <col min="2573" max="2573" width="9" style="1" customWidth="1"/>
    <col min="2574" max="2574" width="8.28515625" style="1" customWidth="1"/>
    <col min="2575" max="2575" width="8.140625" style="1" customWidth="1"/>
    <col min="2576" max="2576" width="8.7109375" style="1" customWidth="1"/>
    <col min="2577" max="2577" width="7.42578125" style="1" customWidth="1"/>
    <col min="2578" max="2578" width="12.28515625" style="1" customWidth="1"/>
    <col min="2579" max="2579" width="8.7109375" style="1" customWidth="1"/>
    <col min="2580" max="2580" width="9.7109375" style="1" customWidth="1"/>
    <col min="2581" max="2581" width="10.42578125" style="1" customWidth="1"/>
    <col min="2582" max="2605" width="4" style="1" customWidth="1"/>
    <col min="2606" max="2606" width="9.7109375" style="1" customWidth="1"/>
    <col min="2607" max="2607" width="8.7109375" style="1" customWidth="1"/>
    <col min="2608" max="2608" width="10.28515625" style="1" customWidth="1"/>
    <col min="2609" max="2609" width="9.140625" style="1" customWidth="1"/>
    <col min="2610" max="2611" width="0" style="1" hidden="1" customWidth="1"/>
    <col min="2612" max="2617" width="4" style="1" customWidth="1"/>
    <col min="2618" max="2826" width="9.140625" style="1"/>
    <col min="2827" max="2827" width="5.28515625" style="1" customWidth="1"/>
    <col min="2828" max="2828" width="19.5703125" style="1" customWidth="1"/>
    <col min="2829" max="2829" width="9" style="1" customWidth="1"/>
    <col min="2830" max="2830" width="8.28515625" style="1" customWidth="1"/>
    <col min="2831" max="2831" width="8.140625" style="1" customWidth="1"/>
    <col min="2832" max="2832" width="8.7109375" style="1" customWidth="1"/>
    <col min="2833" max="2833" width="7.42578125" style="1" customWidth="1"/>
    <col min="2834" max="2834" width="12.28515625" style="1" customWidth="1"/>
    <col min="2835" max="2835" width="8.7109375" style="1" customWidth="1"/>
    <col min="2836" max="2836" width="9.7109375" style="1" customWidth="1"/>
    <col min="2837" max="2837" width="10.42578125" style="1" customWidth="1"/>
    <col min="2838" max="2861" width="4" style="1" customWidth="1"/>
    <col min="2862" max="2862" width="9.7109375" style="1" customWidth="1"/>
    <col min="2863" max="2863" width="8.7109375" style="1" customWidth="1"/>
    <col min="2864" max="2864" width="10.28515625" style="1" customWidth="1"/>
    <col min="2865" max="2865" width="9.140625" style="1" customWidth="1"/>
    <col min="2866" max="2867" width="0" style="1" hidden="1" customWidth="1"/>
    <col min="2868" max="2873" width="4" style="1" customWidth="1"/>
    <col min="2874" max="3082" width="9.140625" style="1"/>
    <col min="3083" max="3083" width="5.28515625" style="1" customWidth="1"/>
    <col min="3084" max="3084" width="19.5703125" style="1" customWidth="1"/>
    <col min="3085" max="3085" width="9" style="1" customWidth="1"/>
    <col min="3086" max="3086" width="8.28515625" style="1" customWidth="1"/>
    <col min="3087" max="3087" width="8.140625" style="1" customWidth="1"/>
    <col min="3088" max="3088" width="8.7109375" style="1" customWidth="1"/>
    <col min="3089" max="3089" width="7.42578125" style="1" customWidth="1"/>
    <col min="3090" max="3090" width="12.28515625" style="1" customWidth="1"/>
    <col min="3091" max="3091" width="8.7109375" style="1" customWidth="1"/>
    <col min="3092" max="3092" width="9.7109375" style="1" customWidth="1"/>
    <col min="3093" max="3093" width="10.42578125" style="1" customWidth="1"/>
    <col min="3094" max="3117" width="4" style="1" customWidth="1"/>
    <col min="3118" max="3118" width="9.7109375" style="1" customWidth="1"/>
    <col min="3119" max="3119" width="8.7109375" style="1" customWidth="1"/>
    <col min="3120" max="3120" width="10.28515625" style="1" customWidth="1"/>
    <col min="3121" max="3121" width="9.140625" style="1" customWidth="1"/>
    <col min="3122" max="3123" width="0" style="1" hidden="1" customWidth="1"/>
    <col min="3124" max="3129" width="4" style="1" customWidth="1"/>
    <col min="3130" max="3338" width="9.140625" style="1"/>
    <col min="3339" max="3339" width="5.28515625" style="1" customWidth="1"/>
    <col min="3340" max="3340" width="19.5703125" style="1" customWidth="1"/>
    <col min="3341" max="3341" width="9" style="1" customWidth="1"/>
    <col min="3342" max="3342" width="8.28515625" style="1" customWidth="1"/>
    <col min="3343" max="3343" width="8.140625" style="1" customWidth="1"/>
    <col min="3344" max="3344" width="8.7109375" style="1" customWidth="1"/>
    <col min="3345" max="3345" width="7.42578125" style="1" customWidth="1"/>
    <col min="3346" max="3346" width="12.28515625" style="1" customWidth="1"/>
    <col min="3347" max="3347" width="8.7109375" style="1" customWidth="1"/>
    <col min="3348" max="3348" width="9.7109375" style="1" customWidth="1"/>
    <col min="3349" max="3349" width="10.42578125" style="1" customWidth="1"/>
    <col min="3350" max="3373" width="4" style="1" customWidth="1"/>
    <col min="3374" max="3374" width="9.7109375" style="1" customWidth="1"/>
    <col min="3375" max="3375" width="8.7109375" style="1" customWidth="1"/>
    <col min="3376" max="3376" width="10.28515625" style="1" customWidth="1"/>
    <col min="3377" max="3377" width="9.140625" style="1" customWidth="1"/>
    <col min="3378" max="3379" width="0" style="1" hidden="1" customWidth="1"/>
    <col min="3380" max="3385" width="4" style="1" customWidth="1"/>
    <col min="3386" max="3594" width="9.140625" style="1"/>
    <col min="3595" max="3595" width="5.28515625" style="1" customWidth="1"/>
    <col min="3596" max="3596" width="19.5703125" style="1" customWidth="1"/>
    <col min="3597" max="3597" width="9" style="1" customWidth="1"/>
    <col min="3598" max="3598" width="8.28515625" style="1" customWidth="1"/>
    <col min="3599" max="3599" width="8.140625" style="1" customWidth="1"/>
    <col min="3600" max="3600" width="8.7109375" style="1" customWidth="1"/>
    <col min="3601" max="3601" width="7.42578125" style="1" customWidth="1"/>
    <col min="3602" max="3602" width="12.28515625" style="1" customWidth="1"/>
    <col min="3603" max="3603" width="8.7109375" style="1" customWidth="1"/>
    <col min="3604" max="3604" width="9.7109375" style="1" customWidth="1"/>
    <col min="3605" max="3605" width="10.42578125" style="1" customWidth="1"/>
    <col min="3606" max="3629" width="4" style="1" customWidth="1"/>
    <col min="3630" max="3630" width="9.7109375" style="1" customWidth="1"/>
    <col min="3631" max="3631" width="8.7109375" style="1" customWidth="1"/>
    <col min="3632" max="3632" width="10.28515625" style="1" customWidth="1"/>
    <col min="3633" max="3633" width="9.140625" style="1" customWidth="1"/>
    <col min="3634" max="3635" width="0" style="1" hidden="1" customWidth="1"/>
    <col min="3636" max="3641" width="4" style="1" customWidth="1"/>
    <col min="3642" max="3850" width="9.140625" style="1"/>
    <col min="3851" max="3851" width="5.28515625" style="1" customWidth="1"/>
    <col min="3852" max="3852" width="19.5703125" style="1" customWidth="1"/>
    <col min="3853" max="3853" width="9" style="1" customWidth="1"/>
    <col min="3854" max="3854" width="8.28515625" style="1" customWidth="1"/>
    <col min="3855" max="3855" width="8.140625" style="1" customWidth="1"/>
    <col min="3856" max="3856" width="8.7109375" style="1" customWidth="1"/>
    <col min="3857" max="3857" width="7.42578125" style="1" customWidth="1"/>
    <col min="3858" max="3858" width="12.28515625" style="1" customWidth="1"/>
    <col min="3859" max="3859" width="8.7109375" style="1" customWidth="1"/>
    <col min="3860" max="3860" width="9.7109375" style="1" customWidth="1"/>
    <col min="3861" max="3861" width="10.42578125" style="1" customWidth="1"/>
    <col min="3862" max="3885" width="4" style="1" customWidth="1"/>
    <col min="3886" max="3886" width="9.7109375" style="1" customWidth="1"/>
    <col min="3887" max="3887" width="8.7109375" style="1" customWidth="1"/>
    <col min="3888" max="3888" width="10.28515625" style="1" customWidth="1"/>
    <col min="3889" max="3889" width="9.140625" style="1" customWidth="1"/>
    <col min="3890" max="3891" width="0" style="1" hidden="1" customWidth="1"/>
    <col min="3892" max="3897" width="4" style="1" customWidth="1"/>
    <col min="3898" max="4106" width="9.140625" style="1"/>
    <col min="4107" max="4107" width="5.28515625" style="1" customWidth="1"/>
    <col min="4108" max="4108" width="19.5703125" style="1" customWidth="1"/>
    <col min="4109" max="4109" width="9" style="1" customWidth="1"/>
    <col min="4110" max="4110" width="8.28515625" style="1" customWidth="1"/>
    <col min="4111" max="4111" width="8.140625" style="1" customWidth="1"/>
    <col min="4112" max="4112" width="8.7109375" style="1" customWidth="1"/>
    <col min="4113" max="4113" width="7.42578125" style="1" customWidth="1"/>
    <col min="4114" max="4114" width="12.28515625" style="1" customWidth="1"/>
    <col min="4115" max="4115" width="8.7109375" style="1" customWidth="1"/>
    <col min="4116" max="4116" width="9.7109375" style="1" customWidth="1"/>
    <col min="4117" max="4117" width="10.42578125" style="1" customWidth="1"/>
    <col min="4118" max="4141" width="4" style="1" customWidth="1"/>
    <col min="4142" max="4142" width="9.7109375" style="1" customWidth="1"/>
    <col min="4143" max="4143" width="8.7109375" style="1" customWidth="1"/>
    <col min="4144" max="4144" width="10.28515625" style="1" customWidth="1"/>
    <col min="4145" max="4145" width="9.140625" style="1" customWidth="1"/>
    <col min="4146" max="4147" width="0" style="1" hidden="1" customWidth="1"/>
    <col min="4148" max="4153" width="4" style="1" customWidth="1"/>
    <col min="4154" max="4362" width="9.140625" style="1"/>
    <col min="4363" max="4363" width="5.28515625" style="1" customWidth="1"/>
    <col min="4364" max="4364" width="19.5703125" style="1" customWidth="1"/>
    <col min="4365" max="4365" width="9" style="1" customWidth="1"/>
    <col min="4366" max="4366" width="8.28515625" style="1" customWidth="1"/>
    <col min="4367" max="4367" width="8.140625" style="1" customWidth="1"/>
    <col min="4368" max="4368" width="8.7109375" style="1" customWidth="1"/>
    <col min="4369" max="4369" width="7.42578125" style="1" customWidth="1"/>
    <col min="4370" max="4370" width="12.28515625" style="1" customWidth="1"/>
    <col min="4371" max="4371" width="8.7109375" style="1" customWidth="1"/>
    <col min="4372" max="4372" width="9.7109375" style="1" customWidth="1"/>
    <col min="4373" max="4373" width="10.42578125" style="1" customWidth="1"/>
    <col min="4374" max="4397" width="4" style="1" customWidth="1"/>
    <col min="4398" max="4398" width="9.7109375" style="1" customWidth="1"/>
    <col min="4399" max="4399" width="8.7109375" style="1" customWidth="1"/>
    <col min="4400" max="4400" width="10.28515625" style="1" customWidth="1"/>
    <col min="4401" max="4401" width="9.140625" style="1" customWidth="1"/>
    <col min="4402" max="4403" width="0" style="1" hidden="1" customWidth="1"/>
    <col min="4404" max="4409" width="4" style="1" customWidth="1"/>
    <col min="4410" max="4618" width="9.140625" style="1"/>
    <col min="4619" max="4619" width="5.28515625" style="1" customWidth="1"/>
    <col min="4620" max="4620" width="19.5703125" style="1" customWidth="1"/>
    <col min="4621" max="4621" width="9" style="1" customWidth="1"/>
    <col min="4622" max="4622" width="8.28515625" style="1" customWidth="1"/>
    <col min="4623" max="4623" width="8.140625" style="1" customWidth="1"/>
    <col min="4624" max="4624" width="8.7109375" style="1" customWidth="1"/>
    <col min="4625" max="4625" width="7.42578125" style="1" customWidth="1"/>
    <col min="4626" max="4626" width="12.28515625" style="1" customWidth="1"/>
    <col min="4627" max="4627" width="8.7109375" style="1" customWidth="1"/>
    <col min="4628" max="4628" width="9.7109375" style="1" customWidth="1"/>
    <col min="4629" max="4629" width="10.42578125" style="1" customWidth="1"/>
    <col min="4630" max="4653" width="4" style="1" customWidth="1"/>
    <col min="4654" max="4654" width="9.7109375" style="1" customWidth="1"/>
    <col min="4655" max="4655" width="8.7109375" style="1" customWidth="1"/>
    <col min="4656" max="4656" width="10.28515625" style="1" customWidth="1"/>
    <col min="4657" max="4657" width="9.140625" style="1" customWidth="1"/>
    <col min="4658" max="4659" width="0" style="1" hidden="1" customWidth="1"/>
    <col min="4660" max="4665" width="4" style="1" customWidth="1"/>
    <col min="4666" max="4874" width="9.140625" style="1"/>
    <col min="4875" max="4875" width="5.28515625" style="1" customWidth="1"/>
    <col min="4876" max="4876" width="19.5703125" style="1" customWidth="1"/>
    <col min="4877" max="4877" width="9" style="1" customWidth="1"/>
    <col min="4878" max="4878" width="8.28515625" style="1" customWidth="1"/>
    <col min="4879" max="4879" width="8.140625" style="1" customWidth="1"/>
    <col min="4880" max="4880" width="8.7109375" style="1" customWidth="1"/>
    <col min="4881" max="4881" width="7.42578125" style="1" customWidth="1"/>
    <col min="4882" max="4882" width="12.28515625" style="1" customWidth="1"/>
    <col min="4883" max="4883" width="8.7109375" style="1" customWidth="1"/>
    <col min="4884" max="4884" width="9.7109375" style="1" customWidth="1"/>
    <col min="4885" max="4885" width="10.42578125" style="1" customWidth="1"/>
    <col min="4886" max="4909" width="4" style="1" customWidth="1"/>
    <col min="4910" max="4910" width="9.7109375" style="1" customWidth="1"/>
    <col min="4911" max="4911" width="8.7109375" style="1" customWidth="1"/>
    <col min="4912" max="4912" width="10.28515625" style="1" customWidth="1"/>
    <col min="4913" max="4913" width="9.140625" style="1" customWidth="1"/>
    <col min="4914" max="4915" width="0" style="1" hidden="1" customWidth="1"/>
    <col min="4916" max="4921" width="4" style="1" customWidth="1"/>
    <col min="4922" max="5130" width="9.140625" style="1"/>
    <col min="5131" max="5131" width="5.28515625" style="1" customWidth="1"/>
    <col min="5132" max="5132" width="19.5703125" style="1" customWidth="1"/>
    <col min="5133" max="5133" width="9" style="1" customWidth="1"/>
    <col min="5134" max="5134" width="8.28515625" style="1" customWidth="1"/>
    <col min="5135" max="5135" width="8.140625" style="1" customWidth="1"/>
    <col min="5136" max="5136" width="8.7109375" style="1" customWidth="1"/>
    <col min="5137" max="5137" width="7.42578125" style="1" customWidth="1"/>
    <col min="5138" max="5138" width="12.28515625" style="1" customWidth="1"/>
    <col min="5139" max="5139" width="8.7109375" style="1" customWidth="1"/>
    <col min="5140" max="5140" width="9.7109375" style="1" customWidth="1"/>
    <col min="5141" max="5141" width="10.42578125" style="1" customWidth="1"/>
    <col min="5142" max="5165" width="4" style="1" customWidth="1"/>
    <col min="5166" max="5166" width="9.7109375" style="1" customWidth="1"/>
    <col min="5167" max="5167" width="8.7109375" style="1" customWidth="1"/>
    <col min="5168" max="5168" width="10.28515625" style="1" customWidth="1"/>
    <col min="5169" max="5169" width="9.140625" style="1" customWidth="1"/>
    <col min="5170" max="5171" width="0" style="1" hidden="1" customWidth="1"/>
    <col min="5172" max="5177" width="4" style="1" customWidth="1"/>
    <col min="5178" max="5386" width="9.140625" style="1"/>
    <col min="5387" max="5387" width="5.28515625" style="1" customWidth="1"/>
    <col min="5388" max="5388" width="19.5703125" style="1" customWidth="1"/>
    <col min="5389" max="5389" width="9" style="1" customWidth="1"/>
    <col min="5390" max="5390" width="8.28515625" style="1" customWidth="1"/>
    <col min="5391" max="5391" width="8.140625" style="1" customWidth="1"/>
    <col min="5392" max="5392" width="8.7109375" style="1" customWidth="1"/>
    <col min="5393" max="5393" width="7.42578125" style="1" customWidth="1"/>
    <col min="5394" max="5394" width="12.28515625" style="1" customWidth="1"/>
    <col min="5395" max="5395" width="8.7109375" style="1" customWidth="1"/>
    <col min="5396" max="5396" width="9.7109375" style="1" customWidth="1"/>
    <col min="5397" max="5397" width="10.42578125" style="1" customWidth="1"/>
    <col min="5398" max="5421" width="4" style="1" customWidth="1"/>
    <col min="5422" max="5422" width="9.7109375" style="1" customWidth="1"/>
    <col min="5423" max="5423" width="8.7109375" style="1" customWidth="1"/>
    <col min="5424" max="5424" width="10.28515625" style="1" customWidth="1"/>
    <col min="5425" max="5425" width="9.140625" style="1" customWidth="1"/>
    <col min="5426" max="5427" width="0" style="1" hidden="1" customWidth="1"/>
    <col min="5428" max="5433" width="4" style="1" customWidth="1"/>
    <col min="5434" max="5642" width="9.140625" style="1"/>
    <col min="5643" max="5643" width="5.28515625" style="1" customWidth="1"/>
    <col min="5644" max="5644" width="19.5703125" style="1" customWidth="1"/>
    <col min="5645" max="5645" width="9" style="1" customWidth="1"/>
    <col min="5646" max="5646" width="8.28515625" style="1" customWidth="1"/>
    <col min="5647" max="5647" width="8.140625" style="1" customWidth="1"/>
    <col min="5648" max="5648" width="8.7109375" style="1" customWidth="1"/>
    <col min="5649" max="5649" width="7.42578125" style="1" customWidth="1"/>
    <col min="5650" max="5650" width="12.28515625" style="1" customWidth="1"/>
    <col min="5651" max="5651" width="8.7109375" style="1" customWidth="1"/>
    <col min="5652" max="5652" width="9.7109375" style="1" customWidth="1"/>
    <col min="5653" max="5653" width="10.42578125" style="1" customWidth="1"/>
    <col min="5654" max="5677" width="4" style="1" customWidth="1"/>
    <col min="5678" max="5678" width="9.7109375" style="1" customWidth="1"/>
    <col min="5679" max="5679" width="8.7109375" style="1" customWidth="1"/>
    <col min="5680" max="5680" width="10.28515625" style="1" customWidth="1"/>
    <col min="5681" max="5681" width="9.140625" style="1" customWidth="1"/>
    <col min="5682" max="5683" width="0" style="1" hidden="1" customWidth="1"/>
    <col min="5684" max="5689" width="4" style="1" customWidth="1"/>
    <col min="5690" max="5898" width="9.140625" style="1"/>
    <col min="5899" max="5899" width="5.28515625" style="1" customWidth="1"/>
    <col min="5900" max="5900" width="19.5703125" style="1" customWidth="1"/>
    <col min="5901" max="5901" width="9" style="1" customWidth="1"/>
    <col min="5902" max="5902" width="8.28515625" style="1" customWidth="1"/>
    <col min="5903" max="5903" width="8.140625" style="1" customWidth="1"/>
    <col min="5904" max="5904" width="8.7109375" style="1" customWidth="1"/>
    <col min="5905" max="5905" width="7.42578125" style="1" customWidth="1"/>
    <col min="5906" max="5906" width="12.28515625" style="1" customWidth="1"/>
    <col min="5907" max="5907" width="8.7109375" style="1" customWidth="1"/>
    <col min="5908" max="5908" width="9.7109375" style="1" customWidth="1"/>
    <col min="5909" max="5909" width="10.42578125" style="1" customWidth="1"/>
    <col min="5910" max="5933" width="4" style="1" customWidth="1"/>
    <col min="5934" max="5934" width="9.7109375" style="1" customWidth="1"/>
    <col min="5935" max="5935" width="8.7109375" style="1" customWidth="1"/>
    <col min="5936" max="5936" width="10.28515625" style="1" customWidth="1"/>
    <col min="5937" max="5937" width="9.140625" style="1" customWidth="1"/>
    <col min="5938" max="5939" width="0" style="1" hidden="1" customWidth="1"/>
    <col min="5940" max="5945" width="4" style="1" customWidth="1"/>
    <col min="5946" max="6154" width="9.140625" style="1"/>
    <col min="6155" max="6155" width="5.28515625" style="1" customWidth="1"/>
    <col min="6156" max="6156" width="19.5703125" style="1" customWidth="1"/>
    <col min="6157" max="6157" width="9" style="1" customWidth="1"/>
    <col min="6158" max="6158" width="8.28515625" style="1" customWidth="1"/>
    <col min="6159" max="6159" width="8.140625" style="1" customWidth="1"/>
    <col min="6160" max="6160" width="8.7109375" style="1" customWidth="1"/>
    <col min="6161" max="6161" width="7.42578125" style="1" customWidth="1"/>
    <col min="6162" max="6162" width="12.28515625" style="1" customWidth="1"/>
    <col min="6163" max="6163" width="8.7109375" style="1" customWidth="1"/>
    <col min="6164" max="6164" width="9.7109375" style="1" customWidth="1"/>
    <col min="6165" max="6165" width="10.42578125" style="1" customWidth="1"/>
    <col min="6166" max="6189" width="4" style="1" customWidth="1"/>
    <col min="6190" max="6190" width="9.7109375" style="1" customWidth="1"/>
    <col min="6191" max="6191" width="8.7109375" style="1" customWidth="1"/>
    <col min="6192" max="6192" width="10.28515625" style="1" customWidth="1"/>
    <col min="6193" max="6193" width="9.140625" style="1" customWidth="1"/>
    <col min="6194" max="6195" width="0" style="1" hidden="1" customWidth="1"/>
    <col min="6196" max="6201" width="4" style="1" customWidth="1"/>
    <col min="6202" max="6410" width="9.140625" style="1"/>
    <col min="6411" max="6411" width="5.28515625" style="1" customWidth="1"/>
    <col min="6412" max="6412" width="19.5703125" style="1" customWidth="1"/>
    <col min="6413" max="6413" width="9" style="1" customWidth="1"/>
    <col min="6414" max="6414" width="8.28515625" style="1" customWidth="1"/>
    <col min="6415" max="6415" width="8.140625" style="1" customWidth="1"/>
    <col min="6416" max="6416" width="8.7109375" style="1" customWidth="1"/>
    <col min="6417" max="6417" width="7.42578125" style="1" customWidth="1"/>
    <col min="6418" max="6418" width="12.28515625" style="1" customWidth="1"/>
    <col min="6419" max="6419" width="8.7109375" style="1" customWidth="1"/>
    <col min="6420" max="6420" width="9.7109375" style="1" customWidth="1"/>
    <col min="6421" max="6421" width="10.42578125" style="1" customWidth="1"/>
    <col min="6422" max="6445" width="4" style="1" customWidth="1"/>
    <col min="6446" max="6446" width="9.7109375" style="1" customWidth="1"/>
    <col min="6447" max="6447" width="8.7109375" style="1" customWidth="1"/>
    <col min="6448" max="6448" width="10.28515625" style="1" customWidth="1"/>
    <col min="6449" max="6449" width="9.140625" style="1" customWidth="1"/>
    <col min="6450" max="6451" width="0" style="1" hidden="1" customWidth="1"/>
    <col min="6452" max="6457" width="4" style="1" customWidth="1"/>
    <col min="6458" max="6666" width="9.140625" style="1"/>
    <col min="6667" max="6667" width="5.28515625" style="1" customWidth="1"/>
    <col min="6668" max="6668" width="19.5703125" style="1" customWidth="1"/>
    <col min="6669" max="6669" width="9" style="1" customWidth="1"/>
    <col min="6670" max="6670" width="8.28515625" style="1" customWidth="1"/>
    <col min="6671" max="6671" width="8.140625" style="1" customWidth="1"/>
    <col min="6672" max="6672" width="8.7109375" style="1" customWidth="1"/>
    <col min="6673" max="6673" width="7.42578125" style="1" customWidth="1"/>
    <col min="6674" max="6674" width="12.28515625" style="1" customWidth="1"/>
    <col min="6675" max="6675" width="8.7109375" style="1" customWidth="1"/>
    <col min="6676" max="6676" width="9.7109375" style="1" customWidth="1"/>
    <col min="6677" max="6677" width="10.42578125" style="1" customWidth="1"/>
    <col min="6678" max="6701" width="4" style="1" customWidth="1"/>
    <col min="6702" max="6702" width="9.7109375" style="1" customWidth="1"/>
    <col min="6703" max="6703" width="8.7109375" style="1" customWidth="1"/>
    <col min="6704" max="6704" width="10.28515625" style="1" customWidth="1"/>
    <col min="6705" max="6705" width="9.140625" style="1" customWidth="1"/>
    <col min="6706" max="6707" width="0" style="1" hidden="1" customWidth="1"/>
    <col min="6708" max="6713" width="4" style="1" customWidth="1"/>
    <col min="6714" max="6922" width="9.140625" style="1"/>
    <col min="6923" max="6923" width="5.28515625" style="1" customWidth="1"/>
    <col min="6924" max="6924" width="19.5703125" style="1" customWidth="1"/>
    <col min="6925" max="6925" width="9" style="1" customWidth="1"/>
    <col min="6926" max="6926" width="8.28515625" style="1" customWidth="1"/>
    <col min="6927" max="6927" width="8.140625" style="1" customWidth="1"/>
    <col min="6928" max="6928" width="8.7109375" style="1" customWidth="1"/>
    <col min="6929" max="6929" width="7.42578125" style="1" customWidth="1"/>
    <col min="6930" max="6930" width="12.28515625" style="1" customWidth="1"/>
    <col min="6931" max="6931" width="8.7109375" style="1" customWidth="1"/>
    <col min="6932" max="6932" width="9.7109375" style="1" customWidth="1"/>
    <col min="6933" max="6933" width="10.42578125" style="1" customWidth="1"/>
    <col min="6934" max="6957" width="4" style="1" customWidth="1"/>
    <col min="6958" max="6958" width="9.7109375" style="1" customWidth="1"/>
    <col min="6959" max="6959" width="8.7109375" style="1" customWidth="1"/>
    <col min="6960" max="6960" width="10.28515625" style="1" customWidth="1"/>
    <col min="6961" max="6961" width="9.140625" style="1" customWidth="1"/>
    <col min="6962" max="6963" width="0" style="1" hidden="1" customWidth="1"/>
    <col min="6964" max="6969" width="4" style="1" customWidth="1"/>
    <col min="6970" max="7178" width="9.140625" style="1"/>
    <col min="7179" max="7179" width="5.28515625" style="1" customWidth="1"/>
    <col min="7180" max="7180" width="19.5703125" style="1" customWidth="1"/>
    <col min="7181" max="7181" width="9" style="1" customWidth="1"/>
    <col min="7182" max="7182" width="8.28515625" style="1" customWidth="1"/>
    <col min="7183" max="7183" width="8.140625" style="1" customWidth="1"/>
    <col min="7184" max="7184" width="8.7109375" style="1" customWidth="1"/>
    <col min="7185" max="7185" width="7.42578125" style="1" customWidth="1"/>
    <col min="7186" max="7186" width="12.28515625" style="1" customWidth="1"/>
    <col min="7187" max="7187" width="8.7109375" style="1" customWidth="1"/>
    <col min="7188" max="7188" width="9.7109375" style="1" customWidth="1"/>
    <col min="7189" max="7189" width="10.42578125" style="1" customWidth="1"/>
    <col min="7190" max="7213" width="4" style="1" customWidth="1"/>
    <col min="7214" max="7214" width="9.7109375" style="1" customWidth="1"/>
    <col min="7215" max="7215" width="8.7109375" style="1" customWidth="1"/>
    <col min="7216" max="7216" width="10.28515625" style="1" customWidth="1"/>
    <col min="7217" max="7217" width="9.140625" style="1" customWidth="1"/>
    <col min="7218" max="7219" width="0" style="1" hidden="1" customWidth="1"/>
    <col min="7220" max="7225" width="4" style="1" customWidth="1"/>
    <col min="7226" max="7434" width="9.140625" style="1"/>
    <col min="7435" max="7435" width="5.28515625" style="1" customWidth="1"/>
    <col min="7436" max="7436" width="19.5703125" style="1" customWidth="1"/>
    <col min="7437" max="7437" width="9" style="1" customWidth="1"/>
    <col min="7438" max="7438" width="8.28515625" style="1" customWidth="1"/>
    <col min="7439" max="7439" width="8.140625" style="1" customWidth="1"/>
    <col min="7440" max="7440" width="8.7109375" style="1" customWidth="1"/>
    <col min="7441" max="7441" width="7.42578125" style="1" customWidth="1"/>
    <col min="7442" max="7442" width="12.28515625" style="1" customWidth="1"/>
    <col min="7443" max="7443" width="8.7109375" style="1" customWidth="1"/>
    <col min="7444" max="7444" width="9.7109375" style="1" customWidth="1"/>
    <col min="7445" max="7445" width="10.42578125" style="1" customWidth="1"/>
    <col min="7446" max="7469" width="4" style="1" customWidth="1"/>
    <col min="7470" max="7470" width="9.7109375" style="1" customWidth="1"/>
    <col min="7471" max="7471" width="8.7109375" style="1" customWidth="1"/>
    <col min="7472" max="7472" width="10.28515625" style="1" customWidth="1"/>
    <col min="7473" max="7473" width="9.140625" style="1" customWidth="1"/>
    <col min="7474" max="7475" width="0" style="1" hidden="1" customWidth="1"/>
    <col min="7476" max="7481" width="4" style="1" customWidth="1"/>
    <col min="7482" max="7690" width="9.140625" style="1"/>
    <col min="7691" max="7691" width="5.28515625" style="1" customWidth="1"/>
    <col min="7692" max="7692" width="19.5703125" style="1" customWidth="1"/>
    <col min="7693" max="7693" width="9" style="1" customWidth="1"/>
    <col min="7694" max="7694" width="8.28515625" style="1" customWidth="1"/>
    <col min="7695" max="7695" width="8.140625" style="1" customWidth="1"/>
    <col min="7696" max="7696" width="8.7109375" style="1" customWidth="1"/>
    <col min="7697" max="7697" width="7.42578125" style="1" customWidth="1"/>
    <col min="7698" max="7698" width="12.28515625" style="1" customWidth="1"/>
    <col min="7699" max="7699" width="8.7109375" style="1" customWidth="1"/>
    <col min="7700" max="7700" width="9.7109375" style="1" customWidth="1"/>
    <col min="7701" max="7701" width="10.42578125" style="1" customWidth="1"/>
    <col min="7702" max="7725" width="4" style="1" customWidth="1"/>
    <col min="7726" max="7726" width="9.7109375" style="1" customWidth="1"/>
    <col min="7727" max="7727" width="8.7109375" style="1" customWidth="1"/>
    <col min="7728" max="7728" width="10.28515625" style="1" customWidth="1"/>
    <col min="7729" max="7729" width="9.140625" style="1" customWidth="1"/>
    <col min="7730" max="7731" width="0" style="1" hidden="1" customWidth="1"/>
    <col min="7732" max="7737" width="4" style="1" customWidth="1"/>
    <col min="7738" max="7946" width="9.140625" style="1"/>
    <col min="7947" max="7947" width="5.28515625" style="1" customWidth="1"/>
    <col min="7948" max="7948" width="19.5703125" style="1" customWidth="1"/>
    <col min="7949" max="7949" width="9" style="1" customWidth="1"/>
    <col min="7950" max="7950" width="8.28515625" style="1" customWidth="1"/>
    <col min="7951" max="7951" width="8.140625" style="1" customWidth="1"/>
    <col min="7952" max="7952" width="8.7109375" style="1" customWidth="1"/>
    <col min="7953" max="7953" width="7.42578125" style="1" customWidth="1"/>
    <col min="7954" max="7954" width="12.28515625" style="1" customWidth="1"/>
    <col min="7955" max="7955" width="8.7109375" style="1" customWidth="1"/>
    <col min="7956" max="7956" width="9.7109375" style="1" customWidth="1"/>
    <col min="7957" max="7957" width="10.42578125" style="1" customWidth="1"/>
    <col min="7958" max="7981" width="4" style="1" customWidth="1"/>
    <col min="7982" max="7982" width="9.7109375" style="1" customWidth="1"/>
    <col min="7983" max="7983" width="8.7109375" style="1" customWidth="1"/>
    <col min="7984" max="7984" width="10.28515625" style="1" customWidth="1"/>
    <col min="7985" max="7985" width="9.140625" style="1" customWidth="1"/>
    <col min="7986" max="7987" width="0" style="1" hidden="1" customWidth="1"/>
    <col min="7988" max="7993" width="4" style="1" customWidth="1"/>
    <col min="7994" max="8202" width="9.140625" style="1"/>
    <col min="8203" max="8203" width="5.28515625" style="1" customWidth="1"/>
    <col min="8204" max="8204" width="19.5703125" style="1" customWidth="1"/>
    <col min="8205" max="8205" width="9" style="1" customWidth="1"/>
    <col min="8206" max="8206" width="8.28515625" style="1" customWidth="1"/>
    <col min="8207" max="8207" width="8.140625" style="1" customWidth="1"/>
    <col min="8208" max="8208" width="8.7109375" style="1" customWidth="1"/>
    <col min="8209" max="8209" width="7.42578125" style="1" customWidth="1"/>
    <col min="8210" max="8210" width="12.28515625" style="1" customWidth="1"/>
    <col min="8211" max="8211" width="8.7109375" style="1" customWidth="1"/>
    <col min="8212" max="8212" width="9.7109375" style="1" customWidth="1"/>
    <col min="8213" max="8213" width="10.42578125" style="1" customWidth="1"/>
    <col min="8214" max="8237" width="4" style="1" customWidth="1"/>
    <col min="8238" max="8238" width="9.7109375" style="1" customWidth="1"/>
    <col min="8239" max="8239" width="8.7109375" style="1" customWidth="1"/>
    <col min="8240" max="8240" width="10.28515625" style="1" customWidth="1"/>
    <col min="8241" max="8241" width="9.140625" style="1" customWidth="1"/>
    <col min="8242" max="8243" width="0" style="1" hidden="1" customWidth="1"/>
    <col min="8244" max="8249" width="4" style="1" customWidth="1"/>
    <col min="8250" max="8458" width="9.140625" style="1"/>
    <col min="8459" max="8459" width="5.28515625" style="1" customWidth="1"/>
    <col min="8460" max="8460" width="19.5703125" style="1" customWidth="1"/>
    <col min="8461" max="8461" width="9" style="1" customWidth="1"/>
    <col min="8462" max="8462" width="8.28515625" style="1" customWidth="1"/>
    <col min="8463" max="8463" width="8.140625" style="1" customWidth="1"/>
    <col min="8464" max="8464" width="8.7109375" style="1" customWidth="1"/>
    <col min="8465" max="8465" width="7.42578125" style="1" customWidth="1"/>
    <col min="8466" max="8466" width="12.28515625" style="1" customWidth="1"/>
    <col min="8467" max="8467" width="8.7109375" style="1" customWidth="1"/>
    <col min="8468" max="8468" width="9.7109375" style="1" customWidth="1"/>
    <col min="8469" max="8469" width="10.42578125" style="1" customWidth="1"/>
    <col min="8470" max="8493" width="4" style="1" customWidth="1"/>
    <col min="8494" max="8494" width="9.7109375" style="1" customWidth="1"/>
    <col min="8495" max="8495" width="8.7109375" style="1" customWidth="1"/>
    <col min="8496" max="8496" width="10.28515625" style="1" customWidth="1"/>
    <col min="8497" max="8497" width="9.140625" style="1" customWidth="1"/>
    <col min="8498" max="8499" width="0" style="1" hidden="1" customWidth="1"/>
    <col min="8500" max="8505" width="4" style="1" customWidth="1"/>
    <col min="8506" max="8714" width="9.140625" style="1"/>
    <col min="8715" max="8715" width="5.28515625" style="1" customWidth="1"/>
    <col min="8716" max="8716" width="19.5703125" style="1" customWidth="1"/>
    <col min="8717" max="8717" width="9" style="1" customWidth="1"/>
    <col min="8718" max="8718" width="8.28515625" style="1" customWidth="1"/>
    <col min="8719" max="8719" width="8.140625" style="1" customWidth="1"/>
    <col min="8720" max="8720" width="8.7109375" style="1" customWidth="1"/>
    <col min="8721" max="8721" width="7.42578125" style="1" customWidth="1"/>
    <col min="8722" max="8722" width="12.28515625" style="1" customWidth="1"/>
    <col min="8723" max="8723" width="8.7109375" style="1" customWidth="1"/>
    <col min="8724" max="8724" width="9.7109375" style="1" customWidth="1"/>
    <col min="8725" max="8725" width="10.42578125" style="1" customWidth="1"/>
    <col min="8726" max="8749" width="4" style="1" customWidth="1"/>
    <col min="8750" max="8750" width="9.7109375" style="1" customWidth="1"/>
    <col min="8751" max="8751" width="8.7109375" style="1" customWidth="1"/>
    <col min="8752" max="8752" width="10.28515625" style="1" customWidth="1"/>
    <col min="8753" max="8753" width="9.140625" style="1" customWidth="1"/>
    <col min="8754" max="8755" width="0" style="1" hidden="1" customWidth="1"/>
    <col min="8756" max="8761" width="4" style="1" customWidth="1"/>
    <col min="8762" max="8970" width="9.140625" style="1"/>
    <col min="8971" max="8971" width="5.28515625" style="1" customWidth="1"/>
    <col min="8972" max="8972" width="19.5703125" style="1" customWidth="1"/>
    <col min="8973" max="8973" width="9" style="1" customWidth="1"/>
    <col min="8974" max="8974" width="8.28515625" style="1" customWidth="1"/>
    <col min="8975" max="8975" width="8.140625" style="1" customWidth="1"/>
    <col min="8976" max="8976" width="8.7109375" style="1" customWidth="1"/>
    <col min="8977" max="8977" width="7.42578125" style="1" customWidth="1"/>
    <col min="8978" max="8978" width="12.28515625" style="1" customWidth="1"/>
    <col min="8979" max="8979" width="8.7109375" style="1" customWidth="1"/>
    <col min="8980" max="8980" width="9.7109375" style="1" customWidth="1"/>
    <col min="8981" max="8981" width="10.42578125" style="1" customWidth="1"/>
    <col min="8982" max="9005" width="4" style="1" customWidth="1"/>
    <col min="9006" max="9006" width="9.7109375" style="1" customWidth="1"/>
    <col min="9007" max="9007" width="8.7109375" style="1" customWidth="1"/>
    <col min="9008" max="9008" width="10.28515625" style="1" customWidth="1"/>
    <col min="9009" max="9009" width="9.140625" style="1" customWidth="1"/>
    <col min="9010" max="9011" width="0" style="1" hidden="1" customWidth="1"/>
    <col min="9012" max="9017" width="4" style="1" customWidth="1"/>
    <col min="9018" max="9226" width="9.140625" style="1"/>
    <col min="9227" max="9227" width="5.28515625" style="1" customWidth="1"/>
    <col min="9228" max="9228" width="19.5703125" style="1" customWidth="1"/>
    <col min="9229" max="9229" width="9" style="1" customWidth="1"/>
    <col min="9230" max="9230" width="8.28515625" style="1" customWidth="1"/>
    <col min="9231" max="9231" width="8.140625" style="1" customWidth="1"/>
    <col min="9232" max="9232" width="8.7109375" style="1" customWidth="1"/>
    <col min="9233" max="9233" width="7.42578125" style="1" customWidth="1"/>
    <col min="9234" max="9234" width="12.28515625" style="1" customWidth="1"/>
    <col min="9235" max="9235" width="8.7109375" style="1" customWidth="1"/>
    <col min="9236" max="9236" width="9.7109375" style="1" customWidth="1"/>
    <col min="9237" max="9237" width="10.42578125" style="1" customWidth="1"/>
    <col min="9238" max="9261" width="4" style="1" customWidth="1"/>
    <col min="9262" max="9262" width="9.7109375" style="1" customWidth="1"/>
    <col min="9263" max="9263" width="8.7109375" style="1" customWidth="1"/>
    <col min="9264" max="9264" width="10.28515625" style="1" customWidth="1"/>
    <col min="9265" max="9265" width="9.140625" style="1" customWidth="1"/>
    <col min="9266" max="9267" width="0" style="1" hidden="1" customWidth="1"/>
    <col min="9268" max="9273" width="4" style="1" customWidth="1"/>
    <col min="9274" max="9482" width="9.140625" style="1"/>
    <col min="9483" max="9483" width="5.28515625" style="1" customWidth="1"/>
    <col min="9484" max="9484" width="19.5703125" style="1" customWidth="1"/>
    <col min="9485" max="9485" width="9" style="1" customWidth="1"/>
    <col min="9486" max="9486" width="8.28515625" style="1" customWidth="1"/>
    <col min="9487" max="9487" width="8.140625" style="1" customWidth="1"/>
    <col min="9488" max="9488" width="8.7109375" style="1" customWidth="1"/>
    <col min="9489" max="9489" width="7.42578125" style="1" customWidth="1"/>
    <col min="9490" max="9490" width="12.28515625" style="1" customWidth="1"/>
    <col min="9491" max="9491" width="8.7109375" style="1" customWidth="1"/>
    <col min="9492" max="9492" width="9.7109375" style="1" customWidth="1"/>
    <col min="9493" max="9493" width="10.42578125" style="1" customWidth="1"/>
    <col min="9494" max="9517" width="4" style="1" customWidth="1"/>
    <col min="9518" max="9518" width="9.7109375" style="1" customWidth="1"/>
    <col min="9519" max="9519" width="8.7109375" style="1" customWidth="1"/>
    <col min="9520" max="9520" width="10.28515625" style="1" customWidth="1"/>
    <col min="9521" max="9521" width="9.140625" style="1" customWidth="1"/>
    <col min="9522" max="9523" width="0" style="1" hidden="1" customWidth="1"/>
    <col min="9524" max="9529" width="4" style="1" customWidth="1"/>
    <col min="9530" max="9738" width="9.140625" style="1"/>
    <col min="9739" max="9739" width="5.28515625" style="1" customWidth="1"/>
    <col min="9740" max="9740" width="19.5703125" style="1" customWidth="1"/>
    <col min="9741" max="9741" width="9" style="1" customWidth="1"/>
    <col min="9742" max="9742" width="8.28515625" style="1" customWidth="1"/>
    <col min="9743" max="9743" width="8.140625" style="1" customWidth="1"/>
    <col min="9744" max="9744" width="8.7109375" style="1" customWidth="1"/>
    <col min="9745" max="9745" width="7.42578125" style="1" customWidth="1"/>
    <col min="9746" max="9746" width="12.28515625" style="1" customWidth="1"/>
    <col min="9747" max="9747" width="8.7109375" style="1" customWidth="1"/>
    <col min="9748" max="9748" width="9.7109375" style="1" customWidth="1"/>
    <col min="9749" max="9749" width="10.42578125" style="1" customWidth="1"/>
    <col min="9750" max="9773" width="4" style="1" customWidth="1"/>
    <col min="9774" max="9774" width="9.7109375" style="1" customWidth="1"/>
    <col min="9775" max="9775" width="8.7109375" style="1" customWidth="1"/>
    <col min="9776" max="9776" width="10.28515625" style="1" customWidth="1"/>
    <col min="9777" max="9777" width="9.140625" style="1" customWidth="1"/>
    <col min="9778" max="9779" width="0" style="1" hidden="1" customWidth="1"/>
    <col min="9780" max="9785" width="4" style="1" customWidth="1"/>
    <col min="9786" max="9994" width="9.140625" style="1"/>
    <col min="9995" max="9995" width="5.28515625" style="1" customWidth="1"/>
    <col min="9996" max="9996" width="19.5703125" style="1" customWidth="1"/>
    <col min="9997" max="9997" width="9" style="1" customWidth="1"/>
    <col min="9998" max="9998" width="8.28515625" style="1" customWidth="1"/>
    <col min="9999" max="9999" width="8.140625" style="1" customWidth="1"/>
    <col min="10000" max="10000" width="8.7109375" style="1" customWidth="1"/>
    <col min="10001" max="10001" width="7.42578125" style="1" customWidth="1"/>
    <col min="10002" max="10002" width="12.28515625" style="1" customWidth="1"/>
    <col min="10003" max="10003" width="8.7109375" style="1" customWidth="1"/>
    <col min="10004" max="10004" width="9.7109375" style="1" customWidth="1"/>
    <col min="10005" max="10005" width="10.42578125" style="1" customWidth="1"/>
    <col min="10006" max="10029" width="4" style="1" customWidth="1"/>
    <col min="10030" max="10030" width="9.7109375" style="1" customWidth="1"/>
    <col min="10031" max="10031" width="8.7109375" style="1" customWidth="1"/>
    <col min="10032" max="10032" width="10.28515625" style="1" customWidth="1"/>
    <col min="10033" max="10033" width="9.140625" style="1" customWidth="1"/>
    <col min="10034" max="10035" width="0" style="1" hidden="1" customWidth="1"/>
    <col min="10036" max="10041" width="4" style="1" customWidth="1"/>
    <col min="10042" max="10250" width="9.140625" style="1"/>
    <col min="10251" max="10251" width="5.28515625" style="1" customWidth="1"/>
    <col min="10252" max="10252" width="19.5703125" style="1" customWidth="1"/>
    <col min="10253" max="10253" width="9" style="1" customWidth="1"/>
    <col min="10254" max="10254" width="8.28515625" style="1" customWidth="1"/>
    <col min="10255" max="10255" width="8.140625" style="1" customWidth="1"/>
    <col min="10256" max="10256" width="8.7109375" style="1" customWidth="1"/>
    <col min="10257" max="10257" width="7.42578125" style="1" customWidth="1"/>
    <col min="10258" max="10258" width="12.28515625" style="1" customWidth="1"/>
    <col min="10259" max="10259" width="8.7109375" style="1" customWidth="1"/>
    <col min="10260" max="10260" width="9.7109375" style="1" customWidth="1"/>
    <col min="10261" max="10261" width="10.42578125" style="1" customWidth="1"/>
    <col min="10262" max="10285" width="4" style="1" customWidth="1"/>
    <col min="10286" max="10286" width="9.7109375" style="1" customWidth="1"/>
    <col min="10287" max="10287" width="8.7109375" style="1" customWidth="1"/>
    <col min="10288" max="10288" width="10.28515625" style="1" customWidth="1"/>
    <col min="10289" max="10289" width="9.140625" style="1" customWidth="1"/>
    <col min="10290" max="10291" width="0" style="1" hidden="1" customWidth="1"/>
    <col min="10292" max="10297" width="4" style="1" customWidth="1"/>
    <col min="10298" max="10506" width="9.140625" style="1"/>
    <col min="10507" max="10507" width="5.28515625" style="1" customWidth="1"/>
    <col min="10508" max="10508" width="19.5703125" style="1" customWidth="1"/>
    <col min="10509" max="10509" width="9" style="1" customWidth="1"/>
    <col min="10510" max="10510" width="8.28515625" style="1" customWidth="1"/>
    <col min="10511" max="10511" width="8.140625" style="1" customWidth="1"/>
    <col min="10512" max="10512" width="8.7109375" style="1" customWidth="1"/>
    <col min="10513" max="10513" width="7.42578125" style="1" customWidth="1"/>
    <col min="10514" max="10514" width="12.28515625" style="1" customWidth="1"/>
    <col min="10515" max="10515" width="8.7109375" style="1" customWidth="1"/>
    <col min="10516" max="10516" width="9.7109375" style="1" customWidth="1"/>
    <col min="10517" max="10517" width="10.42578125" style="1" customWidth="1"/>
    <col min="10518" max="10541" width="4" style="1" customWidth="1"/>
    <col min="10542" max="10542" width="9.7109375" style="1" customWidth="1"/>
    <col min="10543" max="10543" width="8.7109375" style="1" customWidth="1"/>
    <col min="10544" max="10544" width="10.28515625" style="1" customWidth="1"/>
    <col min="10545" max="10545" width="9.140625" style="1" customWidth="1"/>
    <col min="10546" max="10547" width="0" style="1" hidden="1" customWidth="1"/>
    <col min="10548" max="10553" width="4" style="1" customWidth="1"/>
    <col min="10554" max="10762" width="9.140625" style="1"/>
    <col min="10763" max="10763" width="5.28515625" style="1" customWidth="1"/>
    <col min="10764" max="10764" width="19.5703125" style="1" customWidth="1"/>
    <col min="10765" max="10765" width="9" style="1" customWidth="1"/>
    <col min="10766" max="10766" width="8.28515625" style="1" customWidth="1"/>
    <col min="10767" max="10767" width="8.140625" style="1" customWidth="1"/>
    <col min="10768" max="10768" width="8.7109375" style="1" customWidth="1"/>
    <col min="10769" max="10769" width="7.42578125" style="1" customWidth="1"/>
    <col min="10770" max="10770" width="12.28515625" style="1" customWidth="1"/>
    <col min="10771" max="10771" width="8.7109375" style="1" customWidth="1"/>
    <col min="10772" max="10772" width="9.7109375" style="1" customWidth="1"/>
    <col min="10773" max="10773" width="10.42578125" style="1" customWidth="1"/>
    <col min="10774" max="10797" width="4" style="1" customWidth="1"/>
    <col min="10798" max="10798" width="9.7109375" style="1" customWidth="1"/>
    <col min="10799" max="10799" width="8.7109375" style="1" customWidth="1"/>
    <col min="10800" max="10800" width="10.28515625" style="1" customWidth="1"/>
    <col min="10801" max="10801" width="9.140625" style="1" customWidth="1"/>
    <col min="10802" max="10803" width="0" style="1" hidden="1" customWidth="1"/>
    <col min="10804" max="10809" width="4" style="1" customWidth="1"/>
    <col min="10810" max="11018" width="9.140625" style="1"/>
    <col min="11019" max="11019" width="5.28515625" style="1" customWidth="1"/>
    <col min="11020" max="11020" width="19.5703125" style="1" customWidth="1"/>
    <col min="11021" max="11021" width="9" style="1" customWidth="1"/>
    <col min="11022" max="11022" width="8.28515625" style="1" customWidth="1"/>
    <col min="11023" max="11023" width="8.140625" style="1" customWidth="1"/>
    <col min="11024" max="11024" width="8.7109375" style="1" customWidth="1"/>
    <col min="11025" max="11025" width="7.42578125" style="1" customWidth="1"/>
    <col min="11026" max="11026" width="12.28515625" style="1" customWidth="1"/>
    <col min="11027" max="11027" width="8.7109375" style="1" customWidth="1"/>
    <col min="11028" max="11028" width="9.7109375" style="1" customWidth="1"/>
    <col min="11029" max="11029" width="10.42578125" style="1" customWidth="1"/>
    <col min="11030" max="11053" width="4" style="1" customWidth="1"/>
    <col min="11054" max="11054" width="9.7109375" style="1" customWidth="1"/>
    <col min="11055" max="11055" width="8.7109375" style="1" customWidth="1"/>
    <col min="11056" max="11056" width="10.28515625" style="1" customWidth="1"/>
    <col min="11057" max="11057" width="9.140625" style="1" customWidth="1"/>
    <col min="11058" max="11059" width="0" style="1" hidden="1" customWidth="1"/>
    <col min="11060" max="11065" width="4" style="1" customWidth="1"/>
    <col min="11066" max="11274" width="9.140625" style="1"/>
    <col min="11275" max="11275" width="5.28515625" style="1" customWidth="1"/>
    <col min="11276" max="11276" width="19.5703125" style="1" customWidth="1"/>
    <col min="11277" max="11277" width="9" style="1" customWidth="1"/>
    <col min="11278" max="11278" width="8.28515625" style="1" customWidth="1"/>
    <col min="11279" max="11279" width="8.140625" style="1" customWidth="1"/>
    <col min="11280" max="11280" width="8.7109375" style="1" customWidth="1"/>
    <col min="11281" max="11281" width="7.42578125" style="1" customWidth="1"/>
    <col min="11282" max="11282" width="12.28515625" style="1" customWidth="1"/>
    <col min="11283" max="11283" width="8.7109375" style="1" customWidth="1"/>
    <col min="11284" max="11284" width="9.7109375" style="1" customWidth="1"/>
    <col min="11285" max="11285" width="10.42578125" style="1" customWidth="1"/>
    <col min="11286" max="11309" width="4" style="1" customWidth="1"/>
    <col min="11310" max="11310" width="9.7109375" style="1" customWidth="1"/>
    <col min="11311" max="11311" width="8.7109375" style="1" customWidth="1"/>
    <col min="11312" max="11312" width="10.28515625" style="1" customWidth="1"/>
    <col min="11313" max="11313" width="9.140625" style="1" customWidth="1"/>
    <col min="11314" max="11315" width="0" style="1" hidden="1" customWidth="1"/>
    <col min="11316" max="11321" width="4" style="1" customWidth="1"/>
    <col min="11322" max="11530" width="9.140625" style="1"/>
    <col min="11531" max="11531" width="5.28515625" style="1" customWidth="1"/>
    <col min="11532" max="11532" width="19.5703125" style="1" customWidth="1"/>
    <col min="11533" max="11533" width="9" style="1" customWidth="1"/>
    <col min="11534" max="11534" width="8.28515625" style="1" customWidth="1"/>
    <col min="11535" max="11535" width="8.140625" style="1" customWidth="1"/>
    <col min="11536" max="11536" width="8.7109375" style="1" customWidth="1"/>
    <col min="11537" max="11537" width="7.42578125" style="1" customWidth="1"/>
    <col min="11538" max="11538" width="12.28515625" style="1" customWidth="1"/>
    <col min="11539" max="11539" width="8.7109375" style="1" customWidth="1"/>
    <col min="11540" max="11540" width="9.7109375" style="1" customWidth="1"/>
    <col min="11541" max="11541" width="10.42578125" style="1" customWidth="1"/>
    <col min="11542" max="11565" width="4" style="1" customWidth="1"/>
    <col min="11566" max="11566" width="9.7109375" style="1" customWidth="1"/>
    <col min="11567" max="11567" width="8.7109375" style="1" customWidth="1"/>
    <col min="11568" max="11568" width="10.28515625" style="1" customWidth="1"/>
    <col min="11569" max="11569" width="9.140625" style="1" customWidth="1"/>
    <col min="11570" max="11571" width="0" style="1" hidden="1" customWidth="1"/>
    <col min="11572" max="11577" width="4" style="1" customWidth="1"/>
    <col min="11578" max="11786" width="9.140625" style="1"/>
    <col min="11787" max="11787" width="5.28515625" style="1" customWidth="1"/>
    <col min="11788" max="11788" width="19.5703125" style="1" customWidth="1"/>
    <col min="11789" max="11789" width="9" style="1" customWidth="1"/>
    <col min="11790" max="11790" width="8.28515625" style="1" customWidth="1"/>
    <col min="11791" max="11791" width="8.140625" style="1" customWidth="1"/>
    <col min="11792" max="11792" width="8.7109375" style="1" customWidth="1"/>
    <col min="11793" max="11793" width="7.42578125" style="1" customWidth="1"/>
    <col min="11794" max="11794" width="12.28515625" style="1" customWidth="1"/>
    <col min="11795" max="11795" width="8.7109375" style="1" customWidth="1"/>
    <col min="11796" max="11796" width="9.7109375" style="1" customWidth="1"/>
    <col min="11797" max="11797" width="10.42578125" style="1" customWidth="1"/>
    <col min="11798" max="11821" width="4" style="1" customWidth="1"/>
    <col min="11822" max="11822" width="9.7109375" style="1" customWidth="1"/>
    <col min="11823" max="11823" width="8.7109375" style="1" customWidth="1"/>
    <col min="11824" max="11824" width="10.28515625" style="1" customWidth="1"/>
    <col min="11825" max="11825" width="9.140625" style="1" customWidth="1"/>
    <col min="11826" max="11827" width="0" style="1" hidden="1" customWidth="1"/>
    <col min="11828" max="11833" width="4" style="1" customWidth="1"/>
    <col min="11834" max="12042" width="9.140625" style="1"/>
    <col min="12043" max="12043" width="5.28515625" style="1" customWidth="1"/>
    <col min="12044" max="12044" width="19.5703125" style="1" customWidth="1"/>
    <col min="12045" max="12045" width="9" style="1" customWidth="1"/>
    <col min="12046" max="12046" width="8.28515625" style="1" customWidth="1"/>
    <col min="12047" max="12047" width="8.140625" style="1" customWidth="1"/>
    <col min="12048" max="12048" width="8.7109375" style="1" customWidth="1"/>
    <col min="12049" max="12049" width="7.42578125" style="1" customWidth="1"/>
    <col min="12050" max="12050" width="12.28515625" style="1" customWidth="1"/>
    <col min="12051" max="12051" width="8.7109375" style="1" customWidth="1"/>
    <col min="12052" max="12052" width="9.7109375" style="1" customWidth="1"/>
    <col min="12053" max="12053" width="10.42578125" style="1" customWidth="1"/>
    <col min="12054" max="12077" width="4" style="1" customWidth="1"/>
    <col min="12078" max="12078" width="9.7109375" style="1" customWidth="1"/>
    <col min="12079" max="12079" width="8.7109375" style="1" customWidth="1"/>
    <col min="12080" max="12080" width="10.28515625" style="1" customWidth="1"/>
    <col min="12081" max="12081" width="9.140625" style="1" customWidth="1"/>
    <col min="12082" max="12083" width="0" style="1" hidden="1" customWidth="1"/>
    <col min="12084" max="12089" width="4" style="1" customWidth="1"/>
    <col min="12090" max="12298" width="9.140625" style="1"/>
    <col min="12299" max="12299" width="5.28515625" style="1" customWidth="1"/>
    <col min="12300" max="12300" width="19.5703125" style="1" customWidth="1"/>
    <col min="12301" max="12301" width="9" style="1" customWidth="1"/>
    <col min="12302" max="12302" width="8.28515625" style="1" customWidth="1"/>
    <col min="12303" max="12303" width="8.140625" style="1" customWidth="1"/>
    <col min="12304" max="12304" width="8.7109375" style="1" customWidth="1"/>
    <col min="12305" max="12305" width="7.42578125" style="1" customWidth="1"/>
    <col min="12306" max="12306" width="12.28515625" style="1" customWidth="1"/>
    <col min="12307" max="12307" width="8.7109375" style="1" customWidth="1"/>
    <col min="12308" max="12308" width="9.7109375" style="1" customWidth="1"/>
    <col min="12309" max="12309" width="10.42578125" style="1" customWidth="1"/>
    <col min="12310" max="12333" width="4" style="1" customWidth="1"/>
    <col min="12334" max="12334" width="9.7109375" style="1" customWidth="1"/>
    <col min="12335" max="12335" width="8.7109375" style="1" customWidth="1"/>
    <col min="12336" max="12336" width="10.28515625" style="1" customWidth="1"/>
    <col min="12337" max="12337" width="9.140625" style="1" customWidth="1"/>
    <col min="12338" max="12339" width="0" style="1" hidden="1" customWidth="1"/>
    <col min="12340" max="12345" width="4" style="1" customWidth="1"/>
    <col min="12346" max="12554" width="9.140625" style="1"/>
    <col min="12555" max="12555" width="5.28515625" style="1" customWidth="1"/>
    <col min="12556" max="12556" width="19.5703125" style="1" customWidth="1"/>
    <col min="12557" max="12557" width="9" style="1" customWidth="1"/>
    <col min="12558" max="12558" width="8.28515625" style="1" customWidth="1"/>
    <col min="12559" max="12559" width="8.140625" style="1" customWidth="1"/>
    <col min="12560" max="12560" width="8.7109375" style="1" customWidth="1"/>
    <col min="12561" max="12561" width="7.42578125" style="1" customWidth="1"/>
    <col min="12562" max="12562" width="12.28515625" style="1" customWidth="1"/>
    <col min="12563" max="12563" width="8.7109375" style="1" customWidth="1"/>
    <col min="12564" max="12564" width="9.7109375" style="1" customWidth="1"/>
    <col min="12565" max="12565" width="10.42578125" style="1" customWidth="1"/>
    <col min="12566" max="12589" width="4" style="1" customWidth="1"/>
    <col min="12590" max="12590" width="9.7109375" style="1" customWidth="1"/>
    <col min="12591" max="12591" width="8.7109375" style="1" customWidth="1"/>
    <col min="12592" max="12592" width="10.28515625" style="1" customWidth="1"/>
    <col min="12593" max="12593" width="9.140625" style="1" customWidth="1"/>
    <col min="12594" max="12595" width="0" style="1" hidden="1" customWidth="1"/>
    <col min="12596" max="12601" width="4" style="1" customWidth="1"/>
    <col min="12602" max="12810" width="9.140625" style="1"/>
    <col min="12811" max="12811" width="5.28515625" style="1" customWidth="1"/>
    <col min="12812" max="12812" width="19.5703125" style="1" customWidth="1"/>
    <col min="12813" max="12813" width="9" style="1" customWidth="1"/>
    <col min="12814" max="12814" width="8.28515625" style="1" customWidth="1"/>
    <col min="12815" max="12815" width="8.140625" style="1" customWidth="1"/>
    <col min="12816" max="12816" width="8.7109375" style="1" customWidth="1"/>
    <col min="12817" max="12817" width="7.42578125" style="1" customWidth="1"/>
    <col min="12818" max="12818" width="12.28515625" style="1" customWidth="1"/>
    <col min="12819" max="12819" width="8.7109375" style="1" customWidth="1"/>
    <col min="12820" max="12820" width="9.7109375" style="1" customWidth="1"/>
    <col min="12821" max="12821" width="10.42578125" style="1" customWidth="1"/>
    <col min="12822" max="12845" width="4" style="1" customWidth="1"/>
    <col min="12846" max="12846" width="9.7109375" style="1" customWidth="1"/>
    <col min="12847" max="12847" width="8.7109375" style="1" customWidth="1"/>
    <col min="12848" max="12848" width="10.28515625" style="1" customWidth="1"/>
    <col min="12849" max="12849" width="9.140625" style="1" customWidth="1"/>
    <col min="12850" max="12851" width="0" style="1" hidden="1" customWidth="1"/>
    <col min="12852" max="12857" width="4" style="1" customWidth="1"/>
    <col min="12858" max="13066" width="9.140625" style="1"/>
    <col min="13067" max="13067" width="5.28515625" style="1" customWidth="1"/>
    <col min="13068" max="13068" width="19.5703125" style="1" customWidth="1"/>
    <col min="13069" max="13069" width="9" style="1" customWidth="1"/>
    <col min="13070" max="13070" width="8.28515625" style="1" customWidth="1"/>
    <col min="13071" max="13071" width="8.140625" style="1" customWidth="1"/>
    <col min="13072" max="13072" width="8.7109375" style="1" customWidth="1"/>
    <col min="13073" max="13073" width="7.42578125" style="1" customWidth="1"/>
    <col min="13074" max="13074" width="12.28515625" style="1" customWidth="1"/>
    <col min="13075" max="13075" width="8.7109375" style="1" customWidth="1"/>
    <col min="13076" max="13076" width="9.7109375" style="1" customWidth="1"/>
    <col min="13077" max="13077" width="10.42578125" style="1" customWidth="1"/>
    <col min="13078" max="13101" width="4" style="1" customWidth="1"/>
    <col min="13102" max="13102" width="9.7109375" style="1" customWidth="1"/>
    <col min="13103" max="13103" width="8.7109375" style="1" customWidth="1"/>
    <col min="13104" max="13104" width="10.28515625" style="1" customWidth="1"/>
    <col min="13105" max="13105" width="9.140625" style="1" customWidth="1"/>
    <col min="13106" max="13107" width="0" style="1" hidden="1" customWidth="1"/>
    <col min="13108" max="13113" width="4" style="1" customWidth="1"/>
    <col min="13114" max="13322" width="9.140625" style="1"/>
    <col min="13323" max="13323" width="5.28515625" style="1" customWidth="1"/>
    <col min="13324" max="13324" width="19.5703125" style="1" customWidth="1"/>
    <col min="13325" max="13325" width="9" style="1" customWidth="1"/>
    <col min="13326" max="13326" width="8.28515625" style="1" customWidth="1"/>
    <col min="13327" max="13327" width="8.140625" style="1" customWidth="1"/>
    <col min="13328" max="13328" width="8.7109375" style="1" customWidth="1"/>
    <col min="13329" max="13329" width="7.42578125" style="1" customWidth="1"/>
    <col min="13330" max="13330" width="12.28515625" style="1" customWidth="1"/>
    <col min="13331" max="13331" width="8.7109375" style="1" customWidth="1"/>
    <col min="13332" max="13332" width="9.7109375" style="1" customWidth="1"/>
    <col min="13333" max="13333" width="10.42578125" style="1" customWidth="1"/>
    <col min="13334" max="13357" width="4" style="1" customWidth="1"/>
    <col min="13358" max="13358" width="9.7109375" style="1" customWidth="1"/>
    <col min="13359" max="13359" width="8.7109375" style="1" customWidth="1"/>
    <col min="13360" max="13360" width="10.28515625" style="1" customWidth="1"/>
    <col min="13361" max="13361" width="9.140625" style="1" customWidth="1"/>
    <col min="13362" max="13363" width="0" style="1" hidden="1" customWidth="1"/>
    <col min="13364" max="13369" width="4" style="1" customWidth="1"/>
    <col min="13370" max="13578" width="9.140625" style="1"/>
    <col min="13579" max="13579" width="5.28515625" style="1" customWidth="1"/>
    <col min="13580" max="13580" width="19.5703125" style="1" customWidth="1"/>
    <col min="13581" max="13581" width="9" style="1" customWidth="1"/>
    <col min="13582" max="13582" width="8.28515625" style="1" customWidth="1"/>
    <col min="13583" max="13583" width="8.140625" style="1" customWidth="1"/>
    <col min="13584" max="13584" width="8.7109375" style="1" customWidth="1"/>
    <col min="13585" max="13585" width="7.42578125" style="1" customWidth="1"/>
    <col min="13586" max="13586" width="12.28515625" style="1" customWidth="1"/>
    <col min="13587" max="13587" width="8.7109375" style="1" customWidth="1"/>
    <col min="13588" max="13588" width="9.7109375" style="1" customWidth="1"/>
    <col min="13589" max="13589" width="10.42578125" style="1" customWidth="1"/>
    <col min="13590" max="13613" width="4" style="1" customWidth="1"/>
    <col min="13614" max="13614" width="9.7109375" style="1" customWidth="1"/>
    <col min="13615" max="13615" width="8.7109375" style="1" customWidth="1"/>
    <col min="13616" max="13616" width="10.28515625" style="1" customWidth="1"/>
    <col min="13617" max="13617" width="9.140625" style="1" customWidth="1"/>
    <col min="13618" max="13619" width="0" style="1" hidden="1" customWidth="1"/>
    <col min="13620" max="13625" width="4" style="1" customWidth="1"/>
    <col min="13626" max="13834" width="9.140625" style="1"/>
    <col min="13835" max="13835" width="5.28515625" style="1" customWidth="1"/>
    <col min="13836" max="13836" width="19.5703125" style="1" customWidth="1"/>
    <col min="13837" max="13837" width="9" style="1" customWidth="1"/>
    <col min="13838" max="13838" width="8.28515625" style="1" customWidth="1"/>
    <col min="13839" max="13839" width="8.140625" style="1" customWidth="1"/>
    <col min="13840" max="13840" width="8.7109375" style="1" customWidth="1"/>
    <col min="13841" max="13841" width="7.42578125" style="1" customWidth="1"/>
    <col min="13842" max="13842" width="12.28515625" style="1" customWidth="1"/>
    <col min="13843" max="13843" width="8.7109375" style="1" customWidth="1"/>
    <col min="13844" max="13844" width="9.7109375" style="1" customWidth="1"/>
    <col min="13845" max="13845" width="10.42578125" style="1" customWidth="1"/>
    <col min="13846" max="13869" width="4" style="1" customWidth="1"/>
    <col min="13870" max="13870" width="9.7109375" style="1" customWidth="1"/>
    <col min="13871" max="13871" width="8.7109375" style="1" customWidth="1"/>
    <col min="13872" max="13872" width="10.28515625" style="1" customWidth="1"/>
    <col min="13873" max="13873" width="9.140625" style="1" customWidth="1"/>
    <col min="13874" max="13875" width="0" style="1" hidden="1" customWidth="1"/>
    <col min="13876" max="13881" width="4" style="1" customWidth="1"/>
    <col min="13882" max="14090" width="9.140625" style="1"/>
    <col min="14091" max="14091" width="5.28515625" style="1" customWidth="1"/>
    <col min="14092" max="14092" width="19.5703125" style="1" customWidth="1"/>
    <col min="14093" max="14093" width="9" style="1" customWidth="1"/>
    <col min="14094" max="14094" width="8.28515625" style="1" customWidth="1"/>
    <col min="14095" max="14095" width="8.140625" style="1" customWidth="1"/>
    <col min="14096" max="14096" width="8.7109375" style="1" customWidth="1"/>
    <col min="14097" max="14097" width="7.42578125" style="1" customWidth="1"/>
    <col min="14098" max="14098" width="12.28515625" style="1" customWidth="1"/>
    <col min="14099" max="14099" width="8.7109375" style="1" customWidth="1"/>
    <col min="14100" max="14100" width="9.7109375" style="1" customWidth="1"/>
    <col min="14101" max="14101" width="10.42578125" style="1" customWidth="1"/>
    <col min="14102" max="14125" width="4" style="1" customWidth="1"/>
    <col min="14126" max="14126" width="9.7109375" style="1" customWidth="1"/>
    <col min="14127" max="14127" width="8.7109375" style="1" customWidth="1"/>
    <col min="14128" max="14128" width="10.28515625" style="1" customWidth="1"/>
    <col min="14129" max="14129" width="9.140625" style="1" customWidth="1"/>
    <col min="14130" max="14131" width="0" style="1" hidden="1" customWidth="1"/>
    <col min="14132" max="14137" width="4" style="1" customWidth="1"/>
    <col min="14138" max="14346" width="9.140625" style="1"/>
    <col min="14347" max="14347" width="5.28515625" style="1" customWidth="1"/>
    <col min="14348" max="14348" width="19.5703125" style="1" customWidth="1"/>
    <col min="14349" max="14349" width="9" style="1" customWidth="1"/>
    <col min="14350" max="14350" width="8.28515625" style="1" customWidth="1"/>
    <col min="14351" max="14351" width="8.140625" style="1" customWidth="1"/>
    <col min="14352" max="14352" width="8.7109375" style="1" customWidth="1"/>
    <col min="14353" max="14353" width="7.42578125" style="1" customWidth="1"/>
    <col min="14354" max="14354" width="12.28515625" style="1" customWidth="1"/>
    <col min="14355" max="14355" width="8.7109375" style="1" customWidth="1"/>
    <col min="14356" max="14356" width="9.7109375" style="1" customWidth="1"/>
    <col min="14357" max="14357" width="10.42578125" style="1" customWidth="1"/>
    <col min="14358" max="14381" width="4" style="1" customWidth="1"/>
    <col min="14382" max="14382" width="9.7109375" style="1" customWidth="1"/>
    <col min="14383" max="14383" width="8.7109375" style="1" customWidth="1"/>
    <col min="14384" max="14384" width="10.28515625" style="1" customWidth="1"/>
    <col min="14385" max="14385" width="9.140625" style="1" customWidth="1"/>
    <col min="14386" max="14387" width="0" style="1" hidden="1" customWidth="1"/>
    <col min="14388" max="14393" width="4" style="1" customWidth="1"/>
    <col min="14394" max="14602" width="9.140625" style="1"/>
    <col min="14603" max="14603" width="5.28515625" style="1" customWidth="1"/>
    <col min="14604" max="14604" width="19.5703125" style="1" customWidth="1"/>
    <col min="14605" max="14605" width="9" style="1" customWidth="1"/>
    <col min="14606" max="14606" width="8.28515625" style="1" customWidth="1"/>
    <col min="14607" max="14607" width="8.140625" style="1" customWidth="1"/>
    <col min="14608" max="14608" width="8.7109375" style="1" customWidth="1"/>
    <col min="14609" max="14609" width="7.42578125" style="1" customWidth="1"/>
    <col min="14610" max="14610" width="12.28515625" style="1" customWidth="1"/>
    <col min="14611" max="14611" width="8.7109375" style="1" customWidth="1"/>
    <col min="14612" max="14612" width="9.7109375" style="1" customWidth="1"/>
    <col min="14613" max="14613" width="10.42578125" style="1" customWidth="1"/>
    <col min="14614" max="14637" width="4" style="1" customWidth="1"/>
    <col min="14638" max="14638" width="9.7109375" style="1" customWidth="1"/>
    <col min="14639" max="14639" width="8.7109375" style="1" customWidth="1"/>
    <col min="14640" max="14640" width="10.28515625" style="1" customWidth="1"/>
    <col min="14641" max="14641" width="9.140625" style="1" customWidth="1"/>
    <col min="14642" max="14643" width="0" style="1" hidden="1" customWidth="1"/>
    <col min="14644" max="14649" width="4" style="1" customWidth="1"/>
    <col min="14650" max="14858" width="9.140625" style="1"/>
    <col min="14859" max="14859" width="5.28515625" style="1" customWidth="1"/>
    <col min="14860" max="14860" width="19.5703125" style="1" customWidth="1"/>
    <col min="14861" max="14861" width="9" style="1" customWidth="1"/>
    <col min="14862" max="14862" width="8.28515625" style="1" customWidth="1"/>
    <col min="14863" max="14863" width="8.140625" style="1" customWidth="1"/>
    <col min="14864" max="14864" width="8.7109375" style="1" customWidth="1"/>
    <col min="14865" max="14865" width="7.42578125" style="1" customWidth="1"/>
    <col min="14866" max="14866" width="12.28515625" style="1" customWidth="1"/>
    <col min="14867" max="14867" width="8.7109375" style="1" customWidth="1"/>
    <col min="14868" max="14868" width="9.7109375" style="1" customWidth="1"/>
    <col min="14869" max="14869" width="10.42578125" style="1" customWidth="1"/>
    <col min="14870" max="14893" width="4" style="1" customWidth="1"/>
    <col min="14894" max="14894" width="9.7109375" style="1" customWidth="1"/>
    <col min="14895" max="14895" width="8.7109375" style="1" customWidth="1"/>
    <col min="14896" max="14896" width="10.28515625" style="1" customWidth="1"/>
    <col min="14897" max="14897" width="9.140625" style="1" customWidth="1"/>
    <col min="14898" max="14899" width="0" style="1" hidden="1" customWidth="1"/>
    <col min="14900" max="14905" width="4" style="1" customWidth="1"/>
    <col min="14906" max="15114" width="9.140625" style="1"/>
    <col min="15115" max="15115" width="5.28515625" style="1" customWidth="1"/>
    <col min="15116" max="15116" width="19.5703125" style="1" customWidth="1"/>
    <col min="15117" max="15117" width="9" style="1" customWidth="1"/>
    <col min="15118" max="15118" width="8.28515625" style="1" customWidth="1"/>
    <col min="15119" max="15119" width="8.140625" style="1" customWidth="1"/>
    <col min="15120" max="15120" width="8.7109375" style="1" customWidth="1"/>
    <col min="15121" max="15121" width="7.42578125" style="1" customWidth="1"/>
    <col min="15122" max="15122" width="12.28515625" style="1" customWidth="1"/>
    <col min="15123" max="15123" width="8.7109375" style="1" customWidth="1"/>
    <col min="15124" max="15124" width="9.7109375" style="1" customWidth="1"/>
    <col min="15125" max="15125" width="10.42578125" style="1" customWidth="1"/>
    <col min="15126" max="15149" width="4" style="1" customWidth="1"/>
    <col min="15150" max="15150" width="9.7109375" style="1" customWidth="1"/>
    <col min="15151" max="15151" width="8.7109375" style="1" customWidth="1"/>
    <col min="15152" max="15152" width="10.28515625" style="1" customWidth="1"/>
    <col min="15153" max="15153" width="9.140625" style="1" customWidth="1"/>
    <col min="15154" max="15155" width="0" style="1" hidden="1" customWidth="1"/>
    <col min="15156" max="15161" width="4" style="1" customWidth="1"/>
    <col min="15162" max="15370" width="9.140625" style="1"/>
    <col min="15371" max="15371" width="5.28515625" style="1" customWidth="1"/>
    <col min="15372" max="15372" width="19.5703125" style="1" customWidth="1"/>
    <col min="15373" max="15373" width="9" style="1" customWidth="1"/>
    <col min="15374" max="15374" width="8.28515625" style="1" customWidth="1"/>
    <col min="15375" max="15375" width="8.140625" style="1" customWidth="1"/>
    <col min="15376" max="15376" width="8.7109375" style="1" customWidth="1"/>
    <col min="15377" max="15377" width="7.42578125" style="1" customWidth="1"/>
    <col min="15378" max="15378" width="12.28515625" style="1" customWidth="1"/>
    <col min="15379" max="15379" width="8.7109375" style="1" customWidth="1"/>
    <col min="15380" max="15380" width="9.7109375" style="1" customWidth="1"/>
    <col min="15381" max="15381" width="10.42578125" style="1" customWidth="1"/>
    <col min="15382" max="15405" width="4" style="1" customWidth="1"/>
    <col min="15406" max="15406" width="9.7109375" style="1" customWidth="1"/>
    <col min="15407" max="15407" width="8.7109375" style="1" customWidth="1"/>
    <col min="15408" max="15408" width="10.28515625" style="1" customWidth="1"/>
    <col min="15409" max="15409" width="9.140625" style="1" customWidth="1"/>
    <col min="15410" max="15411" width="0" style="1" hidden="1" customWidth="1"/>
    <col min="15412" max="15417" width="4" style="1" customWidth="1"/>
    <col min="15418" max="15626" width="9.140625" style="1"/>
    <col min="15627" max="15627" width="5.28515625" style="1" customWidth="1"/>
    <col min="15628" max="15628" width="19.5703125" style="1" customWidth="1"/>
    <col min="15629" max="15629" width="9" style="1" customWidth="1"/>
    <col min="15630" max="15630" width="8.28515625" style="1" customWidth="1"/>
    <col min="15631" max="15631" width="8.140625" style="1" customWidth="1"/>
    <col min="15632" max="15632" width="8.7109375" style="1" customWidth="1"/>
    <col min="15633" max="15633" width="7.42578125" style="1" customWidth="1"/>
    <col min="15634" max="15634" width="12.28515625" style="1" customWidth="1"/>
    <col min="15635" max="15635" width="8.7109375" style="1" customWidth="1"/>
    <col min="15636" max="15636" width="9.7109375" style="1" customWidth="1"/>
    <col min="15637" max="15637" width="10.42578125" style="1" customWidth="1"/>
    <col min="15638" max="15661" width="4" style="1" customWidth="1"/>
    <col min="15662" max="15662" width="9.7109375" style="1" customWidth="1"/>
    <col min="15663" max="15663" width="8.7109375" style="1" customWidth="1"/>
    <col min="15664" max="15664" width="10.28515625" style="1" customWidth="1"/>
    <col min="15665" max="15665" width="9.140625" style="1" customWidth="1"/>
    <col min="15666" max="15667" width="0" style="1" hidden="1" customWidth="1"/>
    <col min="15668" max="15673" width="4" style="1" customWidth="1"/>
    <col min="15674" max="15882" width="9.140625" style="1"/>
    <col min="15883" max="15883" width="5.28515625" style="1" customWidth="1"/>
    <col min="15884" max="15884" width="19.5703125" style="1" customWidth="1"/>
    <col min="15885" max="15885" width="9" style="1" customWidth="1"/>
    <col min="15886" max="15886" width="8.28515625" style="1" customWidth="1"/>
    <col min="15887" max="15887" width="8.140625" style="1" customWidth="1"/>
    <col min="15888" max="15888" width="8.7109375" style="1" customWidth="1"/>
    <col min="15889" max="15889" width="7.42578125" style="1" customWidth="1"/>
    <col min="15890" max="15890" width="12.28515625" style="1" customWidth="1"/>
    <col min="15891" max="15891" width="8.7109375" style="1" customWidth="1"/>
    <col min="15892" max="15892" width="9.7109375" style="1" customWidth="1"/>
    <col min="15893" max="15893" width="10.42578125" style="1" customWidth="1"/>
    <col min="15894" max="15917" width="4" style="1" customWidth="1"/>
    <col min="15918" max="15918" width="9.7109375" style="1" customWidth="1"/>
    <col min="15919" max="15919" width="8.7109375" style="1" customWidth="1"/>
    <col min="15920" max="15920" width="10.28515625" style="1" customWidth="1"/>
    <col min="15921" max="15921" width="9.140625" style="1" customWidth="1"/>
    <col min="15922" max="15923" width="0" style="1" hidden="1" customWidth="1"/>
    <col min="15924" max="15929" width="4" style="1" customWidth="1"/>
    <col min="15930" max="16138" width="9.140625" style="1"/>
    <col min="16139" max="16139" width="5.28515625" style="1" customWidth="1"/>
    <col min="16140" max="16140" width="19.5703125" style="1" customWidth="1"/>
    <col min="16141" max="16141" width="9" style="1" customWidth="1"/>
    <col min="16142" max="16142" width="8.28515625" style="1" customWidth="1"/>
    <col min="16143" max="16143" width="8.140625" style="1" customWidth="1"/>
    <col min="16144" max="16144" width="8.7109375" style="1" customWidth="1"/>
    <col min="16145" max="16145" width="7.42578125" style="1" customWidth="1"/>
    <col min="16146" max="16146" width="12.28515625" style="1" customWidth="1"/>
    <col min="16147" max="16147" width="8.7109375" style="1" customWidth="1"/>
    <col min="16148" max="16148" width="9.7109375" style="1" customWidth="1"/>
    <col min="16149" max="16149" width="10.42578125" style="1" customWidth="1"/>
    <col min="16150" max="16173" width="4" style="1" customWidth="1"/>
    <col min="16174" max="16174" width="9.7109375" style="1" customWidth="1"/>
    <col min="16175" max="16175" width="8.7109375" style="1" customWidth="1"/>
    <col min="16176" max="16176" width="10.28515625" style="1" customWidth="1"/>
    <col min="16177" max="16177" width="9.140625" style="1" customWidth="1"/>
    <col min="16178" max="16179" width="0" style="1" hidden="1" customWidth="1"/>
    <col min="16180" max="16185" width="4" style="1" customWidth="1"/>
    <col min="16186" max="16384" width="9.140625" style="1"/>
  </cols>
  <sheetData>
    <row r="1" spans="1:57" s="11" customFormat="1" ht="3" customHeight="1" x14ac:dyDescent="0.2">
      <c r="AY1" s="12" t="s">
        <v>131</v>
      </c>
    </row>
    <row r="2" spans="1:57" s="30" customFormat="1" ht="11.25" x14ac:dyDescent="0.2">
      <c r="A2" s="48" t="s">
        <v>260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29"/>
      <c r="BE2" s="31"/>
    </row>
    <row r="3" spans="1:57" s="30" customFormat="1" ht="11.25" x14ac:dyDescent="0.2">
      <c r="A3" s="49" t="s">
        <v>262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32"/>
      <c r="BE3" s="31"/>
    </row>
    <row r="4" spans="1:57" s="30" customFormat="1" ht="11.25" x14ac:dyDescent="0.2">
      <c r="A4" s="49" t="s">
        <v>261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32"/>
      <c r="BE4" s="31"/>
    </row>
    <row r="5" spans="1:57" s="30" customFormat="1" ht="11.25" x14ac:dyDescent="0.2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32"/>
      <c r="BE5" s="31"/>
    </row>
    <row r="6" spans="1:57" s="11" customFormat="1" ht="15" customHeight="1" x14ac:dyDescent="0.2">
      <c r="Q6" s="12"/>
      <c r="S6" s="12"/>
      <c r="U6" s="12" t="s">
        <v>1</v>
      </c>
      <c r="V6" s="50" t="s">
        <v>258</v>
      </c>
      <c r="W6" s="50"/>
      <c r="X6" s="50"/>
      <c r="Y6" s="50"/>
      <c r="Z6" s="11" t="s">
        <v>2</v>
      </c>
    </row>
    <row r="7" spans="1:57" s="13" customFormat="1" ht="21" customHeight="1" x14ac:dyDescent="0.25"/>
    <row r="8" spans="1:57" s="11" customFormat="1" ht="32.25" customHeight="1" x14ac:dyDescent="0.2">
      <c r="P8" s="12"/>
      <c r="Q8" s="12"/>
      <c r="R8" s="12"/>
      <c r="S8" s="12" t="s">
        <v>132</v>
      </c>
      <c r="T8" s="53" t="s">
        <v>259</v>
      </c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</row>
    <row r="9" spans="1:57" s="14" customFormat="1" ht="20.25" customHeight="1" x14ac:dyDescent="0.15">
      <c r="T9" s="54" t="s">
        <v>133</v>
      </c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</row>
    <row r="10" spans="1:57" s="11" customFormat="1" ht="26.25" customHeight="1" x14ac:dyDescent="0.2">
      <c r="G10" s="15"/>
      <c r="H10" s="15"/>
      <c r="I10" s="15"/>
      <c r="J10" s="15"/>
      <c r="K10" s="15"/>
      <c r="L10" s="15"/>
      <c r="M10" s="15"/>
    </row>
    <row r="11" spans="1:57" s="2" customFormat="1" ht="24.75" customHeight="1" x14ac:dyDescent="0.15">
      <c r="A11" s="51" t="s">
        <v>3</v>
      </c>
      <c r="B11" s="51" t="s">
        <v>4</v>
      </c>
      <c r="C11" s="51" t="s">
        <v>5</v>
      </c>
      <c r="D11" s="55" t="s">
        <v>6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</row>
    <row r="12" spans="1:57" s="2" customFormat="1" ht="57" customHeight="1" x14ac:dyDescent="0.15">
      <c r="A12" s="52"/>
      <c r="B12" s="52"/>
      <c r="C12" s="52"/>
      <c r="D12" s="39" t="s">
        <v>7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8"/>
      <c r="V12" s="37" t="s">
        <v>8</v>
      </c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8"/>
      <c r="AN12" s="43" t="s">
        <v>9</v>
      </c>
      <c r="AO12" s="44"/>
      <c r="AP12" s="44"/>
      <c r="AQ12" s="45"/>
      <c r="AR12" s="43" t="s">
        <v>10</v>
      </c>
      <c r="AS12" s="44"/>
      <c r="AT12" s="44"/>
      <c r="AU12" s="44"/>
      <c r="AV12" s="44"/>
      <c r="AW12" s="45"/>
      <c r="AX12" s="42" t="s">
        <v>11</v>
      </c>
      <c r="AY12" s="42"/>
      <c r="AZ12" s="42" t="s">
        <v>12</v>
      </c>
      <c r="BA12" s="42"/>
      <c r="BB12" s="42"/>
      <c r="BC12" s="42"/>
      <c r="BD12" s="42" t="s">
        <v>13</v>
      </c>
      <c r="BE12" s="42"/>
    </row>
    <row r="13" spans="1:57" s="2" customFormat="1" ht="113.25" customHeight="1" x14ac:dyDescent="0.15">
      <c r="A13" s="52"/>
      <c r="B13" s="52"/>
      <c r="C13" s="52"/>
      <c r="D13" s="39" t="s">
        <v>153</v>
      </c>
      <c r="E13" s="38"/>
      <c r="F13" s="39" t="s">
        <v>14</v>
      </c>
      <c r="G13" s="38"/>
      <c r="H13" s="39" t="s">
        <v>15</v>
      </c>
      <c r="I13" s="38"/>
      <c r="J13" s="39" t="s">
        <v>135</v>
      </c>
      <c r="K13" s="38"/>
      <c r="L13" s="39" t="s">
        <v>136</v>
      </c>
      <c r="M13" s="38"/>
      <c r="N13" s="39" t="s">
        <v>137</v>
      </c>
      <c r="O13" s="38"/>
      <c r="P13" s="39" t="s">
        <v>16</v>
      </c>
      <c r="Q13" s="38"/>
      <c r="R13" s="39" t="s">
        <v>17</v>
      </c>
      <c r="S13" s="38"/>
      <c r="T13" s="39" t="s">
        <v>138</v>
      </c>
      <c r="U13" s="38"/>
      <c r="V13" s="46" t="s">
        <v>249</v>
      </c>
      <c r="W13" s="47"/>
      <c r="X13" s="46" t="s">
        <v>120</v>
      </c>
      <c r="Y13" s="47"/>
      <c r="Z13" s="39" t="s">
        <v>154</v>
      </c>
      <c r="AA13" s="38"/>
      <c r="AB13" s="39" t="s">
        <v>155</v>
      </c>
      <c r="AC13" s="38"/>
      <c r="AD13" s="39" t="s">
        <v>156</v>
      </c>
      <c r="AE13" s="38"/>
      <c r="AF13" s="39" t="s">
        <v>250</v>
      </c>
      <c r="AG13" s="38"/>
      <c r="AH13" s="39" t="s">
        <v>157</v>
      </c>
      <c r="AI13" s="38"/>
      <c r="AJ13" s="39" t="s">
        <v>113</v>
      </c>
      <c r="AK13" s="38"/>
      <c r="AL13" s="39" t="s">
        <v>158</v>
      </c>
      <c r="AM13" s="38"/>
      <c r="AN13" s="39" t="s">
        <v>114</v>
      </c>
      <c r="AO13" s="38"/>
      <c r="AP13" s="39" t="s">
        <v>115</v>
      </c>
      <c r="AQ13" s="38"/>
      <c r="AR13" s="39" t="s">
        <v>116</v>
      </c>
      <c r="AS13" s="38"/>
      <c r="AT13" s="39" t="s">
        <v>116</v>
      </c>
      <c r="AU13" s="38"/>
      <c r="AV13" s="39" t="s">
        <v>117</v>
      </c>
      <c r="AW13" s="38"/>
      <c r="AX13" s="39" t="s">
        <v>118</v>
      </c>
      <c r="AY13" s="38"/>
      <c r="AZ13" s="39" t="s">
        <v>19</v>
      </c>
      <c r="BA13" s="38"/>
      <c r="BB13" s="39" t="s">
        <v>20</v>
      </c>
      <c r="BC13" s="38"/>
      <c r="BD13" s="40" t="s">
        <v>18</v>
      </c>
      <c r="BE13" s="41"/>
    </row>
    <row r="14" spans="1:57" s="2" customFormat="1" ht="24" customHeight="1" x14ac:dyDescent="0.15">
      <c r="A14" s="52"/>
      <c r="B14" s="52"/>
      <c r="C14" s="52"/>
      <c r="D14" s="27" t="s">
        <v>257</v>
      </c>
      <c r="E14" s="28" t="s">
        <v>22</v>
      </c>
      <c r="F14" s="27" t="s">
        <v>257</v>
      </c>
      <c r="G14" s="28" t="s">
        <v>22</v>
      </c>
      <c r="H14" s="27" t="s">
        <v>257</v>
      </c>
      <c r="I14" s="27" t="s">
        <v>22</v>
      </c>
      <c r="J14" s="27" t="s">
        <v>257</v>
      </c>
      <c r="K14" s="27" t="s">
        <v>22</v>
      </c>
      <c r="L14" s="27" t="s">
        <v>257</v>
      </c>
      <c r="M14" s="27" t="s">
        <v>22</v>
      </c>
      <c r="N14" s="27" t="s">
        <v>257</v>
      </c>
      <c r="O14" s="27" t="s">
        <v>22</v>
      </c>
      <c r="P14" s="27" t="s">
        <v>257</v>
      </c>
      <c r="Q14" s="27" t="s">
        <v>22</v>
      </c>
      <c r="R14" s="27" t="s">
        <v>257</v>
      </c>
      <c r="S14" s="27" t="s">
        <v>22</v>
      </c>
      <c r="T14" s="27" t="s">
        <v>257</v>
      </c>
      <c r="U14" s="27" t="s">
        <v>22</v>
      </c>
      <c r="V14" s="27" t="s">
        <v>257</v>
      </c>
      <c r="W14" s="27" t="s">
        <v>22</v>
      </c>
      <c r="X14" s="27" t="s">
        <v>257</v>
      </c>
      <c r="Y14" s="27" t="s">
        <v>22</v>
      </c>
      <c r="Z14" s="27" t="s">
        <v>257</v>
      </c>
      <c r="AA14" s="27" t="s">
        <v>22</v>
      </c>
      <c r="AB14" s="27" t="s">
        <v>257</v>
      </c>
      <c r="AC14" s="27" t="s">
        <v>22</v>
      </c>
      <c r="AD14" s="27" t="s">
        <v>257</v>
      </c>
      <c r="AE14" s="27" t="s">
        <v>22</v>
      </c>
      <c r="AF14" s="27" t="s">
        <v>257</v>
      </c>
      <c r="AG14" s="27" t="s">
        <v>22</v>
      </c>
      <c r="AH14" s="27" t="s">
        <v>257</v>
      </c>
      <c r="AI14" s="27" t="s">
        <v>22</v>
      </c>
      <c r="AJ14" s="27" t="s">
        <v>257</v>
      </c>
      <c r="AK14" s="27" t="s">
        <v>22</v>
      </c>
      <c r="AL14" s="27" t="s">
        <v>257</v>
      </c>
      <c r="AM14" s="27" t="s">
        <v>22</v>
      </c>
      <c r="AN14" s="27" t="s">
        <v>257</v>
      </c>
      <c r="AO14" s="27" t="s">
        <v>22</v>
      </c>
      <c r="AP14" s="27" t="s">
        <v>257</v>
      </c>
      <c r="AQ14" s="27" t="s">
        <v>22</v>
      </c>
      <c r="AR14" s="27" t="s">
        <v>21</v>
      </c>
      <c r="AS14" s="27" t="s">
        <v>22</v>
      </c>
      <c r="AT14" s="27" t="s">
        <v>257</v>
      </c>
      <c r="AU14" s="27" t="s">
        <v>22</v>
      </c>
      <c r="AV14" s="27" t="s">
        <v>257</v>
      </c>
      <c r="AW14" s="27" t="s">
        <v>22</v>
      </c>
      <c r="AX14" s="27" t="s">
        <v>257</v>
      </c>
      <c r="AY14" s="27" t="s">
        <v>22</v>
      </c>
      <c r="AZ14" s="27" t="s">
        <v>257</v>
      </c>
      <c r="BA14" s="27" t="s">
        <v>22</v>
      </c>
      <c r="BB14" s="27" t="s">
        <v>257</v>
      </c>
      <c r="BC14" s="27" t="s">
        <v>22</v>
      </c>
      <c r="BD14" s="27" t="s">
        <v>257</v>
      </c>
      <c r="BE14" s="27" t="s">
        <v>22</v>
      </c>
    </row>
    <row r="15" spans="1:57" s="2" customFormat="1" ht="8.25" x14ac:dyDescent="0.15">
      <c r="A15" s="4">
        <v>1</v>
      </c>
      <c r="B15" s="4">
        <v>2</v>
      </c>
      <c r="C15" s="4">
        <v>3</v>
      </c>
      <c r="D15" s="4" t="s">
        <v>23</v>
      </c>
      <c r="E15" s="5" t="s">
        <v>24</v>
      </c>
      <c r="F15" s="4" t="s">
        <v>25</v>
      </c>
      <c r="G15" s="4" t="s">
        <v>26</v>
      </c>
      <c r="H15" s="4" t="s">
        <v>139</v>
      </c>
      <c r="I15" s="4" t="s">
        <v>140</v>
      </c>
      <c r="J15" s="4" t="s">
        <v>141</v>
      </c>
      <c r="K15" s="4" t="s">
        <v>142</v>
      </c>
      <c r="L15" s="4" t="s">
        <v>143</v>
      </c>
      <c r="M15" s="4" t="s">
        <v>144</v>
      </c>
      <c r="N15" s="4" t="s">
        <v>145</v>
      </c>
      <c r="O15" s="4" t="s">
        <v>146</v>
      </c>
      <c r="P15" s="4" t="s">
        <v>147</v>
      </c>
      <c r="Q15" s="4" t="s">
        <v>148</v>
      </c>
      <c r="R15" s="4" t="s">
        <v>149</v>
      </c>
      <c r="S15" s="4" t="s">
        <v>150</v>
      </c>
      <c r="T15" s="4" t="s">
        <v>151</v>
      </c>
      <c r="U15" s="4" t="s">
        <v>152</v>
      </c>
      <c r="V15" s="4" t="s">
        <v>27</v>
      </c>
      <c r="W15" s="4" t="s">
        <v>28</v>
      </c>
      <c r="X15" s="4" t="s">
        <v>159</v>
      </c>
      <c r="Y15" s="4" t="s">
        <v>160</v>
      </c>
      <c r="Z15" s="4" t="s">
        <v>161</v>
      </c>
      <c r="AA15" s="4" t="s">
        <v>162</v>
      </c>
      <c r="AB15" s="4" t="s">
        <v>163</v>
      </c>
      <c r="AC15" s="4" t="s">
        <v>164</v>
      </c>
      <c r="AD15" s="4" t="s">
        <v>165</v>
      </c>
      <c r="AE15" s="4" t="s">
        <v>166</v>
      </c>
      <c r="AF15" s="4" t="s">
        <v>167</v>
      </c>
      <c r="AG15" s="4" t="s">
        <v>168</v>
      </c>
      <c r="AH15" s="4" t="s">
        <v>251</v>
      </c>
      <c r="AI15" s="4" t="s">
        <v>252</v>
      </c>
      <c r="AJ15" s="4" t="s">
        <v>253</v>
      </c>
      <c r="AK15" s="4" t="s">
        <v>254</v>
      </c>
      <c r="AL15" s="4" t="s">
        <v>255</v>
      </c>
      <c r="AM15" s="4" t="s">
        <v>256</v>
      </c>
      <c r="AN15" s="4" t="s">
        <v>29</v>
      </c>
      <c r="AO15" s="4" t="s">
        <v>30</v>
      </c>
      <c r="AP15" s="4" t="s">
        <v>31</v>
      </c>
      <c r="AQ15" s="4" t="s">
        <v>32</v>
      </c>
      <c r="AR15" s="4" t="s">
        <v>111</v>
      </c>
      <c r="AS15" s="4" t="s">
        <v>112</v>
      </c>
      <c r="AT15" s="4" t="s">
        <v>33</v>
      </c>
      <c r="AU15" s="4" t="s">
        <v>34</v>
      </c>
      <c r="AV15" s="4" t="s">
        <v>121</v>
      </c>
      <c r="AW15" s="4" t="s">
        <v>122</v>
      </c>
      <c r="AX15" s="4" t="s">
        <v>123</v>
      </c>
      <c r="AY15" s="4" t="s">
        <v>124</v>
      </c>
      <c r="AZ15" s="4" t="s">
        <v>125</v>
      </c>
      <c r="BA15" s="4" t="s">
        <v>126</v>
      </c>
      <c r="BB15" s="9" t="s">
        <v>130</v>
      </c>
      <c r="BC15" s="4" t="s">
        <v>127</v>
      </c>
      <c r="BD15" s="4" t="s">
        <v>128</v>
      </c>
      <c r="BE15" s="4" t="s">
        <v>129</v>
      </c>
    </row>
    <row r="16" spans="1:57" s="2" customFormat="1" ht="11.25" x14ac:dyDescent="0.15">
      <c r="A16" s="6">
        <v>1</v>
      </c>
      <c r="B16" s="7" t="s">
        <v>35</v>
      </c>
      <c r="C16" s="6" t="s">
        <v>38</v>
      </c>
      <c r="D16" s="8">
        <f>SUM(D17,D39,D78)</f>
        <v>0</v>
      </c>
      <c r="E16" s="8">
        <f t="shared" ref="E16:BE16" si="0">SUM(E17,E39,E78)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0.1</v>
      </c>
      <c r="M16" s="8">
        <f t="shared" si="0"/>
        <v>2.8000000000000001E-2</v>
      </c>
      <c r="N16" s="8">
        <f t="shared" si="0"/>
        <v>2.7530000000000001</v>
      </c>
      <c r="O16" s="8">
        <f t="shared" si="0"/>
        <v>2.7040000000000002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12.05</v>
      </c>
      <c r="W16" s="8">
        <f t="shared" si="0"/>
        <v>15.1615</v>
      </c>
      <c r="X16" s="8">
        <f t="shared" ref="X16" si="1">SUM(X17,X39,X78)</f>
        <v>2.548</v>
      </c>
      <c r="Y16" s="8">
        <f t="shared" ref="Y16" si="2">SUM(Y17,Y39,Y78)</f>
        <v>3.7090000000000001</v>
      </c>
      <c r="Z16" s="8">
        <f t="shared" si="0"/>
        <v>0</v>
      </c>
      <c r="AA16" s="8">
        <f t="shared" si="0"/>
        <v>0</v>
      </c>
      <c r="AB16" s="8">
        <f t="shared" si="0"/>
        <v>0</v>
      </c>
      <c r="AC16" s="8">
        <f t="shared" si="0"/>
        <v>0</v>
      </c>
      <c r="AD16" s="8">
        <f t="shared" si="0"/>
        <v>0</v>
      </c>
      <c r="AE16" s="8">
        <f t="shared" si="0"/>
        <v>0</v>
      </c>
      <c r="AF16" s="8">
        <f t="shared" ref="AF16" si="3">SUM(AF17,AF39,AF78)</f>
        <v>2.29</v>
      </c>
      <c r="AG16" s="8">
        <f t="shared" ref="AG16" si="4">SUM(AG17,AG39,AG78)</f>
        <v>2.92</v>
      </c>
      <c r="AH16" s="8">
        <f t="shared" si="0"/>
        <v>28</v>
      </c>
      <c r="AI16" s="8">
        <f t="shared" si="0"/>
        <v>23</v>
      </c>
      <c r="AJ16" s="8">
        <f t="shared" si="0"/>
        <v>7</v>
      </c>
      <c r="AK16" s="8">
        <f t="shared" si="0"/>
        <v>0</v>
      </c>
      <c r="AL16" s="8">
        <f t="shared" si="0"/>
        <v>0</v>
      </c>
      <c r="AM16" s="8">
        <f t="shared" si="0"/>
        <v>0</v>
      </c>
      <c r="AN16" s="8">
        <f t="shared" si="0"/>
        <v>0</v>
      </c>
      <c r="AO16" s="8">
        <f t="shared" si="0"/>
        <v>0</v>
      </c>
      <c r="AP16" s="8">
        <f t="shared" si="0"/>
        <v>0</v>
      </c>
      <c r="AQ16" s="8">
        <f t="shared" si="0"/>
        <v>0</v>
      </c>
      <c r="AR16" s="8">
        <f t="shared" si="0"/>
        <v>0</v>
      </c>
      <c r="AS16" s="8">
        <f t="shared" si="0"/>
        <v>0</v>
      </c>
      <c r="AT16" s="8">
        <f t="shared" si="0"/>
        <v>0</v>
      </c>
      <c r="AU16" s="8">
        <f t="shared" si="0"/>
        <v>0</v>
      </c>
      <c r="AV16" s="8">
        <f t="shared" si="0"/>
        <v>0</v>
      </c>
      <c r="AW16" s="8">
        <f t="shared" si="0"/>
        <v>0</v>
      </c>
      <c r="AX16" s="8">
        <f t="shared" si="0"/>
        <v>3.5848</v>
      </c>
      <c r="AY16" s="8">
        <f t="shared" si="0"/>
        <v>0</v>
      </c>
      <c r="AZ16" s="8">
        <f t="shared" si="0"/>
        <v>21.62127211</v>
      </c>
      <c r="BA16" s="8">
        <f t="shared" si="0"/>
        <v>25.870100590000003</v>
      </c>
      <c r="BB16" s="8">
        <f t="shared" si="0"/>
        <v>5.33793281278506</v>
      </c>
      <c r="BC16" s="8">
        <f t="shared" si="0"/>
        <v>5.1657037399999997</v>
      </c>
      <c r="BD16" s="8">
        <f t="shared" si="0"/>
        <v>0</v>
      </c>
      <c r="BE16" s="8">
        <f t="shared" si="0"/>
        <v>0</v>
      </c>
    </row>
    <row r="17" spans="1:57" s="2" customFormat="1" ht="28.5" customHeight="1" x14ac:dyDescent="0.15">
      <c r="A17" s="19" t="s">
        <v>36</v>
      </c>
      <c r="B17" s="26" t="s">
        <v>37</v>
      </c>
      <c r="C17" s="16" t="s">
        <v>38</v>
      </c>
      <c r="D17" s="22">
        <f t="shared" ref="D17:AI17" si="5">D18+D24+D27+D36</f>
        <v>0</v>
      </c>
      <c r="E17" s="22">
        <f t="shared" si="5"/>
        <v>0</v>
      </c>
      <c r="F17" s="24">
        <f t="shared" si="5"/>
        <v>0</v>
      </c>
      <c r="G17" s="22">
        <f t="shared" si="5"/>
        <v>0</v>
      </c>
      <c r="H17" s="24">
        <f t="shared" si="5"/>
        <v>0</v>
      </c>
      <c r="I17" s="24">
        <f t="shared" si="5"/>
        <v>0</v>
      </c>
      <c r="J17" s="24">
        <f t="shared" si="5"/>
        <v>0</v>
      </c>
      <c r="K17" s="22">
        <f t="shared" si="5"/>
        <v>0</v>
      </c>
      <c r="L17" s="24">
        <f t="shared" si="5"/>
        <v>0.1</v>
      </c>
      <c r="M17" s="24">
        <f t="shared" si="5"/>
        <v>2.8000000000000001E-2</v>
      </c>
      <c r="N17" s="24">
        <f t="shared" si="5"/>
        <v>2.7530000000000001</v>
      </c>
      <c r="O17" s="24">
        <f t="shared" si="5"/>
        <v>2.7040000000000002</v>
      </c>
      <c r="P17" s="24">
        <f t="shared" si="5"/>
        <v>0</v>
      </c>
      <c r="Q17" s="24">
        <f t="shared" si="5"/>
        <v>0</v>
      </c>
      <c r="R17" s="24">
        <f t="shared" si="5"/>
        <v>0</v>
      </c>
      <c r="S17" s="24">
        <f t="shared" si="5"/>
        <v>0</v>
      </c>
      <c r="T17" s="24">
        <f t="shared" si="5"/>
        <v>0</v>
      </c>
      <c r="U17" s="24">
        <f t="shared" si="5"/>
        <v>0</v>
      </c>
      <c r="V17" s="24">
        <f t="shared" si="5"/>
        <v>0</v>
      </c>
      <c r="W17" s="24">
        <f t="shared" si="5"/>
        <v>0</v>
      </c>
      <c r="X17" s="24">
        <f t="shared" si="5"/>
        <v>0</v>
      </c>
      <c r="Y17" s="24">
        <f t="shared" si="5"/>
        <v>0</v>
      </c>
      <c r="Z17" s="24">
        <f t="shared" si="5"/>
        <v>0</v>
      </c>
      <c r="AA17" s="24">
        <f t="shared" si="5"/>
        <v>0</v>
      </c>
      <c r="AB17" s="24">
        <f t="shared" si="5"/>
        <v>0</v>
      </c>
      <c r="AC17" s="24">
        <f t="shared" si="5"/>
        <v>0</v>
      </c>
      <c r="AD17" s="24">
        <f t="shared" si="5"/>
        <v>0</v>
      </c>
      <c r="AE17" s="24">
        <f t="shared" si="5"/>
        <v>0</v>
      </c>
      <c r="AF17" s="24">
        <f t="shared" si="5"/>
        <v>0</v>
      </c>
      <c r="AG17" s="24">
        <f t="shared" si="5"/>
        <v>0</v>
      </c>
      <c r="AH17" s="24">
        <f t="shared" si="5"/>
        <v>0</v>
      </c>
      <c r="AI17" s="24">
        <f t="shared" si="5"/>
        <v>0</v>
      </c>
      <c r="AJ17" s="24">
        <f t="shared" ref="AJ17:BE17" si="6">AJ18+AJ24+AJ27+AJ36</f>
        <v>0</v>
      </c>
      <c r="AK17" s="24">
        <f t="shared" si="6"/>
        <v>0</v>
      </c>
      <c r="AL17" s="24">
        <f t="shared" si="6"/>
        <v>0</v>
      </c>
      <c r="AM17" s="24">
        <f t="shared" si="6"/>
        <v>0</v>
      </c>
      <c r="AN17" s="24">
        <f t="shared" si="6"/>
        <v>0</v>
      </c>
      <c r="AO17" s="24">
        <f t="shared" si="6"/>
        <v>0</v>
      </c>
      <c r="AP17" s="24">
        <f t="shared" si="6"/>
        <v>0</v>
      </c>
      <c r="AQ17" s="24">
        <f t="shared" si="6"/>
        <v>0</v>
      </c>
      <c r="AR17" s="24">
        <f t="shared" si="6"/>
        <v>0</v>
      </c>
      <c r="AS17" s="24">
        <f t="shared" si="6"/>
        <v>0</v>
      </c>
      <c r="AT17" s="24">
        <f t="shared" si="6"/>
        <v>0</v>
      </c>
      <c r="AU17" s="24">
        <f t="shared" si="6"/>
        <v>0</v>
      </c>
      <c r="AV17" s="24">
        <f t="shared" si="6"/>
        <v>0</v>
      </c>
      <c r="AW17" s="24">
        <f t="shared" si="6"/>
        <v>0</v>
      </c>
      <c r="AX17" s="24">
        <f t="shared" si="6"/>
        <v>0</v>
      </c>
      <c r="AY17" s="24">
        <f t="shared" si="6"/>
        <v>0</v>
      </c>
      <c r="AZ17" s="24">
        <f t="shared" si="6"/>
        <v>0</v>
      </c>
      <c r="BA17" s="24">
        <f t="shared" si="6"/>
        <v>0</v>
      </c>
      <c r="BB17" s="24">
        <f t="shared" si="6"/>
        <v>0</v>
      </c>
      <c r="BC17" s="24">
        <f t="shared" si="6"/>
        <v>0</v>
      </c>
      <c r="BD17" s="24">
        <f t="shared" si="6"/>
        <v>0</v>
      </c>
      <c r="BE17" s="24">
        <f t="shared" si="6"/>
        <v>0</v>
      </c>
    </row>
    <row r="18" spans="1:57" s="2" customFormat="1" ht="36.75" customHeight="1" x14ac:dyDescent="0.15">
      <c r="A18" s="19" t="s">
        <v>39</v>
      </c>
      <c r="B18" s="26" t="s">
        <v>40</v>
      </c>
      <c r="C18" s="16" t="s">
        <v>38</v>
      </c>
      <c r="D18" s="22">
        <f t="shared" ref="D18:E18" si="7">D19+D20+D21</f>
        <v>0</v>
      </c>
      <c r="E18" s="22">
        <f t="shared" si="7"/>
        <v>0</v>
      </c>
      <c r="F18" s="24">
        <f>F19+F20+F21</f>
        <v>0</v>
      </c>
      <c r="G18" s="22">
        <f t="shared" ref="G18:BE18" si="8">G19+G20+G21</f>
        <v>0</v>
      </c>
      <c r="H18" s="24">
        <f t="shared" si="8"/>
        <v>0</v>
      </c>
      <c r="I18" s="24">
        <f t="shared" si="8"/>
        <v>0</v>
      </c>
      <c r="J18" s="24">
        <f>J19+J20+J21</f>
        <v>0</v>
      </c>
      <c r="K18" s="22">
        <f t="shared" ref="K18" si="9">K19+K20+K21</f>
        <v>0</v>
      </c>
      <c r="L18" s="24">
        <f t="shared" si="8"/>
        <v>0.1</v>
      </c>
      <c r="M18" s="24">
        <f t="shared" si="8"/>
        <v>2.8000000000000001E-2</v>
      </c>
      <c r="N18" s="24">
        <f t="shared" si="8"/>
        <v>2.7530000000000001</v>
      </c>
      <c r="O18" s="24">
        <f t="shared" si="8"/>
        <v>2.7040000000000002</v>
      </c>
      <c r="P18" s="24">
        <f t="shared" si="8"/>
        <v>0</v>
      </c>
      <c r="Q18" s="24">
        <f t="shared" si="8"/>
        <v>0</v>
      </c>
      <c r="R18" s="24">
        <f t="shared" ref="R18:S18" si="10">R19+R20+R21</f>
        <v>0</v>
      </c>
      <c r="S18" s="24">
        <f t="shared" si="10"/>
        <v>0</v>
      </c>
      <c r="T18" s="24">
        <f t="shared" si="8"/>
        <v>0</v>
      </c>
      <c r="U18" s="24">
        <f t="shared" si="8"/>
        <v>0</v>
      </c>
      <c r="V18" s="24">
        <f t="shared" ref="V18:X18" si="11">V19+V20+V21</f>
        <v>0</v>
      </c>
      <c r="W18" s="24">
        <f t="shared" ref="W18:Y18" si="12">W19+W20+W21</f>
        <v>0</v>
      </c>
      <c r="X18" s="24">
        <f t="shared" si="11"/>
        <v>0</v>
      </c>
      <c r="Y18" s="24">
        <f t="shared" si="12"/>
        <v>0</v>
      </c>
      <c r="Z18" s="24">
        <f t="shared" si="8"/>
        <v>0</v>
      </c>
      <c r="AA18" s="24">
        <f t="shared" si="8"/>
        <v>0</v>
      </c>
      <c r="AB18" s="24">
        <f t="shared" si="8"/>
        <v>0</v>
      </c>
      <c r="AC18" s="24">
        <f t="shared" si="8"/>
        <v>0</v>
      </c>
      <c r="AD18" s="24">
        <f t="shared" si="8"/>
        <v>0</v>
      </c>
      <c r="AE18" s="24">
        <f t="shared" si="8"/>
        <v>0</v>
      </c>
      <c r="AF18" s="24">
        <f t="shared" ref="AF18:AG18" si="13">AF19+AF20+AF21</f>
        <v>0</v>
      </c>
      <c r="AG18" s="24">
        <f t="shared" si="13"/>
        <v>0</v>
      </c>
      <c r="AH18" s="24">
        <f t="shared" si="8"/>
        <v>0</v>
      </c>
      <c r="AI18" s="24">
        <f t="shared" si="8"/>
        <v>0</v>
      </c>
      <c r="AJ18" s="24">
        <f t="shared" ref="AJ18:AK18" si="14">AJ19+AJ20+AJ21</f>
        <v>0</v>
      </c>
      <c r="AK18" s="24">
        <f t="shared" si="14"/>
        <v>0</v>
      </c>
      <c r="AL18" s="24">
        <f t="shared" si="8"/>
        <v>0</v>
      </c>
      <c r="AM18" s="24">
        <f t="shared" si="8"/>
        <v>0</v>
      </c>
      <c r="AN18" s="24">
        <f t="shared" si="8"/>
        <v>0</v>
      </c>
      <c r="AO18" s="24">
        <f t="shared" si="8"/>
        <v>0</v>
      </c>
      <c r="AP18" s="24">
        <f t="shared" si="8"/>
        <v>0</v>
      </c>
      <c r="AQ18" s="24">
        <f t="shared" si="8"/>
        <v>0</v>
      </c>
      <c r="AR18" s="24">
        <f t="shared" si="8"/>
        <v>0</v>
      </c>
      <c r="AS18" s="24">
        <f t="shared" si="8"/>
        <v>0</v>
      </c>
      <c r="AT18" s="24">
        <f t="shared" si="8"/>
        <v>0</v>
      </c>
      <c r="AU18" s="24">
        <f t="shared" si="8"/>
        <v>0</v>
      </c>
      <c r="AV18" s="24">
        <f t="shared" si="8"/>
        <v>0</v>
      </c>
      <c r="AW18" s="24">
        <f t="shared" si="8"/>
        <v>0</v>
      </c>
      <c r="AX18" s="24">
        <f t="shared" si="8"/>
        <v>0</v>
      </c>
      <c r="AY18" s="24">
        <f t="shared" si="8"/>
        <v>0</v>
      </c>
      <c r="AZ18" s="24">
        <f>AZ19+AZ20+AZ21</f>
        <v>0</v>
      </c>
      <c r="BA18" s="24">
        <f>BA19+BA20+BA21</f>
        <v>0</v>
      </c>
      <c r="BB18" s="24">
        <f>BB19+BB20+BB21</f>
        <v>0</v>
      </c>
      <c r="BC18" s="24">
        <f t="shared" ref="BC18" si="15">BC19+BC20+BC21</f>
        <v>0</v>
      </c>
      <c r="BD18" s="24">
        <f t="shared" si="8"/>
        <v>0</v>
      </c>
      <c r="BE18" s="24">
        <f t="shared" si="8"/>
        <v>0</v>
      </c>
    </row>
    <row r="19" spans="1:57" s="2" customFormat="1" ht="36.75" customHeight="1" x14ac:dyDescent="0.15">
      <c r="A19" s="16" t="s">
        <v>41</v>
      </c>
      <c r="B19" s="26" t="s">
        <v>42</v>
      </c>
      <c r="C19" s="16" t="s">
        <v>38</v>
      </c>
      <c r="D19" s="22">
        <v>0</v>
      </c>
      <c r="E19" s="22">
        <v>0</v>
      </c>
      <c r="F19" s="24">
        <v>0</v>
      </c>
      <c r="G19" s="22">
        <v>0</v>
      </c>
      <c r="H19" s="24">
        <v>0</v>
      </c>
      <c r="I19" s="24">
        <v>0</v>
      </c>
      <c r="J19" s="24">
        <v>0</v>
      </c>
      <c r="K19" s="22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  <c r="BD19" s="24">
        <v>0</v>
      </c>
      <c r="BE19" s="24">
        <v>0</v>
      </c>
    </row>
    <row r="20" spans="1:57" s="2" customFormat="1" ht="36.75" customHeight="1" x14ac:dyDescent="0.15">
      <c r="A20" s="16" t="s">
        <v>43</v>
      </c>
      <c r="B20" s="26" t="s">
        <v>44</v>
      </c>
      <c r="C20" s="16" t="s">
        <v>38</v>
      </c>
      <c r="D20" s="22">
        <v>0</v>
      </c>
      <c r="E20" s="22">
        <v>0</v>
      </c>
      <c r="F20" s="24">
        <v>0</v>
      </c>
      <c r="G20" s="22">
        <v>0</v>
      </c>
      <c r="H20" s="24">
        <v>0</v>
      </c>
      <c r="I20" s="24">
        <v>0</v>
      </c>
      <c r="J20" s="24">
        <v>0</v>
      </c>
      <c r="K20" s="22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  <c r="AE20" s="24">
        <v>0</v>
      </c>
      <c r="AF20" s="24">
        <v>0</v>
      </c>
      <c r="AG20" s="24">
        <v>0</v>
      </c>
      <c r="AH20" s="24">
        <v>0</v>
      </c>
      <c r="AI20" s="24">
        <v>0</v>
      </c>
      <c r="AJ20" s="24">
        <v>0</v>
      </c>
      <c r="AK20" s="24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  <c r="AW20" s="24">
        <v>0</v>
      </c>
      <c r="AX20" s="24">
        <v>0</v>
      </c>
      <c r="AY20" s="24">
        <v>0</v>
      </c>
      <c r="AZ20" s="24">
        <v>0</v>
      </c>
      <c r="BA20" s="24">
        <v>0</v>
      </c>
      <c r="BB20" s="24">
        <v>0</v>
      </c>
      <c r="BC20" s="24">
        <v>0</v>
      </c>
      <c r="BD20" s="24">
        <v>0</v>
      </c>
      <c r="BE20" s="24">
        <v>0</v>
      </c>
    </row>
    <row r="21" spans="1:57" s="2" customFormat="1" ht="36.75" customHeight="1" x14ac:dyDescent="0.15">
      <c r="A21" s="16" t="s">
        <v>45</v>
      </c>
      <c r="B21" s="26" t="s">
        <v>46</v>
      </c>
      <c r="C21" s="16" t="s">
        <v>38</v>
      </c>
      <c r="D21" s="22">
        <f>SUM(D22:D23)</f>
        <v>0</v>
      </c>
      <c r="E21" s="22">
        <f t="shared" ref="E21:BE21" si="16">SUM(E22:E23)</f>
        <v>0</v>
      </c>
      <c r="F21" s="22">
        <f t="shared" si="16"/>
        <v>0</v>
      </c>
      <c r="G21" s="22">
        <f t="shared" si="16"/>
        <v>0</v>
      </c>
      <c r="H21" s="22">
        <f t="shared" si="16"/>
        <v>0</v>
      </c>
      <c r="I21" s="22">
        <f t="shared" si="16"/>
        <v>0</v>
      </c>
      <c r="J21" s="22">
        <f t="shared" si="16"/>
        <v>0</v>
      </c>
      <c r="K21" s="22">
        <f t="shared" si="16"/>
        <v>0</v>
      </c>
      <c r="L21" s="24">
        <f t="shared" si="16"/>
        <v>0.1</v>
      </c>
      <c r="M21" s="24">
        <f t="shared" si="16"/>
        <v>2.8000000000000001E-2</v>
      </c>
      <c r="N21" s="24">
        <f t="shared" si="16"/>
        <v>2.7530000000000001</v>
      </c>
      <c r="O21" s="24">
        <f t="shared" si="16"/>
        <v>2.7040000000000002</v>
      </c>
      <c r="P21" s="22">
        <f t="shared" si="16"/>
        <v>0</v>
      </c>
      <c r="Q21" s="22">
        <f t="shared" si="16"/>
        <v>0</v>
      </c>
      <c r="R21" s="22">
        <f t="shared" si="16"/>
        <v>0</v>
      </c>
      <c r="S21" s="22">
        <f t="shared" si="16"/>
        <v>0</v>
      </c>
      <c r="T21" s="22">
        <f t="shared" si="16"/>
        <v>0</v>
      </c>
      <c r="U21" s="22">
        <f t="shared" si="16"/>
        <v>0</v>
      </c>
      <c r="V21" s="22">
        <f t="shared" si="16"/>
        <v>0</v>
      </c>
      <c r="W21" s="22">
        <f t="shared" si="16"/>
        <v>0</v>
      </c>
      <c r="X21" s="22">
        <f t="shared" ref="X21" si="17">SUM(X22:X23)</f>
        <v>0</v>
      </c>
      <c r="Y21" s="22">
        <f t="shared" ref="Y21" si="18">SUM(Y22:Y23)</f>
        <v>0</v>
      </c>
      <c r="Z21" s="22">
        <f t="shared" si="16"/>
        <v>0</v>
      </c>
      <c r="AA21" s="22">
        <f t="shared" si="16"/>
        <v>0</v>
      </c>
      <c r="AB21" s="22">
        <f t="shared" si="16"/>
        <v>0</v>
      </c>
      <c r="AC21" s="22">
        <f t="shared" si="16"/>
        <v>0</v>
      </c>
      <c r="AD21" s="22">
        <f t="shared" si="16"/>
        <v>0</v>
      </c>
      <c r="AE21" s="22">
        <f t="shared" si="16"/>
        <v>0</v>
      </c>
      <c r="AF21" s="22">
        <f t="shared" ref="AF21" si="19">SUM(AF22:AF23)</f>
        <v>0</v>
      </c>
      <c r="AG21" s="22">
        <f t="shared" ref="AG21" si="20">SUM(AG22:AG23)</f>
        <v>0</v>
      </c>
      <c r="AH21" s="22">
        <f t="shared" si="16"/>
        <v>0</v>
      </c>
      <c r="AI21" s="22">
        <f t="shared" si="16"/>
        <v>0</v>
      </c>
      <c r="AJ21" s="22">
        <f t="shared" si="16"/>
        <v>0</v>
      </c>
      <c r="AK21" s="22">
        <f t="shared" si="16"/>
        <v>0</v>
      </c>
      <c r="AL21" s="22">
        <f t="shared" si="16"/>
        <v>0</v>
      </c>
      <c r="AM21" s="22">
        <f t="shared" si="16"/>
        <v>0</v>
      </c>
      <c r="AN21" s="22">
        <f t="shared" si="16"/>
        <v>0</v>
      </c>
      <c r="AO21" s="22">
        <f t="shared" si="16"/>
        <v>0</v>
      </c>
      <c r="AP21" s="22">
        <f t="shared" si="16"/>
        <v>0</v>
      </c>
      <c r="AQ21" s="22">
        <f t="shared" si="16"/>
        <v>0</v>
      </c>
      <c r="AR21" s="22">
        <f t="shared" si="16"/>
        <v>0</v>
      </c>
      <c r="AS21" s="22">
        <f t="shared" si="16"/>
        <v>0</v>
      </c>
      <c r="AT21" s="22">
        <f t="shared" si="16"/>
        <v>0</v>
      </c>
      <c r="AU21" s="22">
        <f t="shared" si="16"/>
        <v>0</v>
      </c>
      <c r="AV21" s="22">
        <f t="shared" si="16"/>
        <v>0</v>
      </c>
      <c r="AW21" s="22">
        <f t="shared" si="16"/>
        <v>0</v>
      </c>
      <c r="AX21" s="22">
        <f t="shared" si="16"/>
        <v>0</v>
      </c>
      <c r="AY21" s="22">
        <f t="shared" si="16"/>
        <v>0</v>
      </c>
      <c r="AZ21" s="22">
        <f t="shared" si="16"/>
        <v>0</v>
      </c>
      <c r="BA21" s="22">
        <f t="shared" si="16"/>
        <v>0</v>
      </c>
      <c r="BB21" s="22">
        <f t="shared" si="16"/>
        <v>0</v>
      </c>
      <c r="BC21" s="22">
        <f t="shared" si="16"/>
        <v>0</v>
      </c>
      <c r="BD21" s="22">
        <f t="shared" si="16"/>
        <v>0</v>
      </c>
      <c r="BE21" s="22">
        <f t="shared" si="16"/>
        <v>0</v>
      </c>
    </row>
    <row r="22" spans="1:57" s="23" customFormat="1" ht="36.75" customHeight="1" x14ac:dyDescent="0.15">
      <c r="A22" s="16" t="s">
        <v>170</v>
      </c>
      <c r="B22" s="17" t="s">
        <v>171</v>
      </c>
      <c r="C22" s="18" t="s">
        <v>172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0.1</v>
      </c>
      <c r="M22" s="22">
        <v>2.8000000000000001E-2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22">
        <v>0</v>
      </c>
      <c r="AU22" s="22">
        <v>0</v>
      </c>
      <c r="AV22" s="22">
        <v>0</v>
      </c>
      <c r="AW22" s="22">
        <v>0</v>
      </c>
      <c r="AX22" s="22">
        <v>0</v>
      </c>
      <c r="AY22" s="22">
        <v>0</v>
      </c>
      <c r="AZ22" s="22">
        <v>0</v>
      </c>
      <c r="BA22" s="22">
        <v>0</v>
      </c>
      <c r="BB22" s="22">
        <v>0</v>
      </c>
      <c r="BC22" s="22">
        <v>0</v>
      </c>
      <c r="BD22" s="22">
        <v>0</v>
      </c>
      <c r="BE22" s="22">
        <v>0</v>
      </c>
    </row>
    <row r="23" spans="1:57" s="23" customFormat="1" ht="36.75" customHeight="1" x14ac:dyDescent="0.15">
      <c r="A23" s="16" t="s">
        <v>173</v>
      </c>
      <c r="B23" s="17" t="s">
        <v>174</v>
      </c>
      <c r="C23" s="18" t="s">
        <v>175</v>
      </c>
      <c r="D23" s="22">
        <v>0</v>
      </c>
      <c r="E23" s="22">
        <v>0</v>
      </c>
      <c r="F23" s="24">
        <v>0</v>
      </c>
      <c r="G23" s="22">
        <v>0</v>
      </c>
      <c r="H23" s="24">
        <v>0</v>
      </c>
      <c r="I23" s="24">
        <v>0</v>
      </c>
      <c r="J23" s="24">
        <v>0</v>
      </c>
      <c r="K23" s="22">
        <v>0</v>
      </c>
      <c r="L23" s="24">
        <v>0</v>
      </c>
      <c r="M23" s="24">
        <v>0</v>
      </c>
      <c r="N23" s="24">
        <v>2.7530000000000001</v>
      </c>
      <c r="O23" s="24">
        <v>2.7040000000000002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  <c r="BD23" s="24">
        <v>0</v>
      </c>
      <c r="BE23" s="24">
        <v>0</v>
      </c>
    </row>
    <row r="24" spans="1:57" s="2" customFormat="1" ht="39" customHeight="1" x14ac:dyDescent="0.15">
      <c r="A24" s="19" t="s">
        <v>47</v>
      </c>
      <c r="B24" s="26" t="s">
        <v>48</v>
      </c>
      <c r="C24" s="16" t="s">
        <v>38</v>
      </c>
      <c r="D24" s="22">
        <f t="shared" ref="D24:E24" si="21">D25+D26</f>
        <v>0</v>
      </c>
      <c r="E24" s="22">
        <f t="shared" si="21"/>
        <v>0</v>
      </c>
      <c r="F24" s="24">
        <f>F25+F26</f>
        <v>0</v>
      </c>
      <c r="G24" s="22">
        <f t="shared" ref="G24:BE24" si="22">G25+G26</f>
        <v>0</v>
      </c>
      <c r="H24" s="24">
        <f t="shared" si="22"/>
        <v>0</v>
      </c>
      <c r="I24" s="24">
        <f t="shared" si="22"/>
        <v>0</v>
      </c>
      <c r="J24" s="24">
        <f>J25+J26</f>
        <v>0</v>
      </c>
      <c r="K24" s="22">
        <f t="shared" ref="K24" si="23">K25+K26</f>
        <v>0</v>
      </c>
      <c r="L24" s="24">
        <f t="shared" si="22"/>
        <v>0</v>
      </c>
      <c r="M24" s="24">
        <f t="shared" si="22"/>
        <v>0</v>
      </c>
      <c r="N24" s="24">
        <f t="shared" si="22"/>
        <v>0</v>
      </c>
      <c r="O24" s="24">
        <f t="shared" si="22"/>
        <v>0</v>
      </c>
      <c r="P24" s="24">
        <f t="shared" si="22"/>
        <v>0</v>
      </c>
      <c r="Q24" s="24">
        <f t="shared" si="22"/>
        <v>0</v>
      </c>
      <c r="R24" s="24">
        <f t="shared" ref="R24:S24" si="24">R25+R26</f>
        <v>0</v>
      </c>
      <c r="S24" s="24">
        <f t="shared" si="24"/>
        <v>0</v>
      </c>
      <c r="T24" s="24">
        <f t="shared" si="22"/>
        <v>0</v>
      </c>
      <c r="U24" s="24">
        <f t="shared" si="22"/>
        <v>0</v>
      </c>
      <c r="V24" s="24">
        <f t="shared" ref="V24:X24" si="25">V25+V26</f>
        <v>0</v>
      </c>
      <c r="W24" s="24">
        <f t="shared" ref="W24:Y24" si="26">W25+W26</f>
        <v>0</v>
      </c>
      <c r="X24" s="24">
        <f t="shared" si="25"/>
        <v>0</v>
      </c>
      <c r="Y24" s="24">
        <f t="shared" si="26"/>
        <v>0</v>
      </c>
      <c r="Z24" s="24">
        <f t="shared" si="22"/>
        <v>0</v>
      </c>
      <c r="AA24" s="24">
        <f t="shared" si="22"/>
        <v>0</v>
      </c>
      <c r="AB24" s="24">
        <f t="shared" si="22"/>
        <v>0</v>
      </c>
      <c r="AC24" s="24">
        <f t="shared" si="22"/>
        <v>0</v>
      </c>
      <c r="AD24" s="24">
        <f t="shared" si="22"/>
        <v>0</v>
      </c>
      <c r="AE24" s="24">
        <f t="shared" si="22"/>
        <v>0</v>
      </c>
      <c r="AF24" s="24">
        <f t="shared" ref="AF24:AG24" si="27">AF25+AF26</f>
        <v>0</v>
      </c>
      <c r="AG24" s="24">
        <f t="shared" si="27"/>
        <v>0</v>
      </c>
      <c r="AH24" s="24">
        <f t="shared" si="22"/>
        <v>0</v>
      </c>
      <c r="AI24" s="24">
        <f t="shared" si="22"/>
        <v>0</v>
      </c>
      <c r="AJ24" s="24">
        <f t="shared" ref="AJ24:AK24" si="28">AJ25+AJ26</f>
        <v>0</v>
      </c>
      <c r="AK24" s="24">
        <f t="shared" si="28"/>
        <v>0</v>
      </c>
      <c r="AL24" s="24">
        <f t="shared" si="22"/>
        <v>0</v>
      </c>
      <c r="AM24" s="24">
        <f t="shared" si="22"/>
        <v>0</v>
      </c>
      <c r="AN24" s="24">
        <f t="shared" si="22"/>
        <v>0</v>
      </c>
      <c r="AO24" s="24">
        <f t="shared" si="22"/>
        <v>0</v>
      </c>
      <c r="AP24" s="24">
        <f t="shared" si="22"/>
        <v>0</v>
      </c>
      <c r="AQ24" s="24">
        <f t="shared" si="22"/>
        <v>0</v>
      </c>
      <c r="AR24" s="24">
        <f t="shared" si="22"/>
        <v>0</v>
      </c>
      <c r="AS24" s="24">
        <f t="shared" si="22"/>
        <v>0</v>
      </c>
      <c r="AT24" s="24">
        <f t="shared" si="22"/>
        <v>0</v>
      </c>
      <c r="AU24" s="24">
        <f t="shared" si="22"/>
        <v>0</v>
      </c>
      <c r="AV24" s="24">
        <f t="shared" si="22"/>
        <v>0</v>
      </c>
      <c r="AW24" s="24">
        <f t="shared" si="22"/>
        <v>0</v>
      </c>
      <c r="AX24" s="24">
        <f t="shared" si="22"/>
        <v>0</v>
      </c>
      <c r="AY24" s="24">
        <f t="shared" si="22"/>
        <v>0</v>
      </c>
      <c r="AZ24" s="24">
        <f>AZ25+AZ26</f>
        <v>0</v>
      </c>
      <c r="BA24" s="24">
        <f>BA25+BA26</f>
        <v>0</v>
      </c>
      <c r="BB24" s="24">
        <f>BB25+BB26</f>
        <v>0</v>
      </c>
      <c r="BC24" s="24">
        <f t="shared" ref="BC24" si="29">BC25+BC26</f>
        <v>0</v>
      </c>
      <c r="BD24" s="24">
        <f t="shared" si="22"/>
        <v>0</v>
      </c>
      <c r="BE24" s="24">
        <f t="shared" si="22"/>
        <v>0</v>
      </c>
    </row>
    <row r="25" spans="1:57" s="2" customFormat="1" ht="53.25" customHeight="1" x14ac:dyDescent="0.15">
      <c r="A25" s="16" t="s">
        <v>49</v>
      </c>
      <c r="B25" s="26" t="s">
        <v>50</v>
      </c>
      <c r="C25" s="16" t="s">
        <v>38</v>
      </c>
      <c r="D25" s="22">
        <v>0</v>
      </c>
      <c r="E25" s="22">
        <v>0</v>
      </c>
      <c r="F25" s="24">
        <v>0</v>
      </c>
      <c r="G25" s="22">
        <v>0</v>
      </c>
      <c r="H25" s="24">
        <v>0</v>
      </c>
      <c r="I25" s="24">
        <v>0</v>
      </c>
      <c r="J25" s="24">
        <v>0</v>
      </c>
      <c r="K25" s="22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</row>
    <row r="26" spans="1:57" s="2" customFormat="1" ht="28.5" customHeight="1" x14ac:dyDescent="0.15">
      <c r="A26" s="16" t="s">
        <v>51</v>
      </c>
      <c r="B26" s="26" t="s">
        <v>52</v>
      </c>
      <c r="C26" s="16" t="s">
        <v>38</v>
      </c>
      <c r="D26" s="22">
        <v>0</v>
      </c>
      <c r="E26" s="22">
        <v>0</v>
      </c>
      <c r="F26" s="24">
        <v>0</v>
      </c>
      <c r="G26" s="22">
        <v>0</v>
      </c>
      <c r="H26" s="24">
        <v>0</v>
      </c>
      <c r="I26" s="24">
        <v>0</v>
      </c>
      <c r="J26" s="24">
        <v>0</v>
      </c>
      <c r="K26" s="22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4">
        <v>0</v>
      </c>
      <c r="AO26" s="24">
        <v>0</v>
      </c>
      <c r="AP26" s="24">
        <v>0</v>
      </c>
      <c r="AQ26" s="24">
        <v>0</v>
      </c>
      <c r="AR26" s="24">
        <v>0</v>
      </c>
      <c r="AS26" s="24">
        <v>0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  <c r="AY26" s="24">
        <v>0</v>
      </c>
      <c r="AZ26" s="24">
        <v>0</v>
      </c>
      <c r="BA26" s="24">
        <v>0</v>
      </c>
      <c r="BB26" s="24">
        <v>0</v>
      </c>
      <c r="BC26" s="24">
        <v>0</v>
      </c>
      <c r="BD26" s="24">
        <v>0</v>
      </c>
      <c r="BE26" s="24">
        <v>0</v>
      </c>
    </row>
    <row r="27" spans="1:57" s="2" customFormat="1" ht="33.75" x14ac:dyDescent="0.15">
      <c r="A27" s="19" t="s">
        <v>119</v>
      </c>
      <c r="B27" s="26" t="s">
        <v>53</v>
      </c>
      <c r="C27" s="16" t="s">
        <v>38</v>
      </c>
      <c r="D27" s="22">
        <f t="shared" ref="D27:E27" si="30">D28+D29+D30+D31+D32+D33+D34+D35</f>
        <v>0</v>
      </c>
      <c r="E27" s="22">
        <f t="shared" si="30"/>
        <v>0</v>
      </c>
      <c r="F27" s="24">
        <f>F28+F29+F30+F31+F32+F33+F34+F35</f>
        <v>0</v>
      </c>
      <c r="G27" s="22">
        <f t="shared" ref="G27:BE27" si="31">G28+G29+G30+G31+G32+G33+G34+G35</f>
        <v>0</v>
      </c>
      <c r="H27" s="24">
        <f t="shared" si="31"/>
        <v>0</v>
      </c>
      <c r="I27" s="24">
        <f t="shared" si="31"/>
        <v>0</v>
      </c>
      <c r="J27" s="24">
        <f>J28+J29+J30+J31+J32+J33+J34+J35</f>
        <v>0</v>
      </c>
      <c r="K27" s="22">
        <f t="shared" ref="K27" si="32">K28+K29+K30+K31+K32+K33+K34+K35</f>
        <v>0</v>
      </c>
      <c r="L27" s="24">
        <f t="shared" si="31"/>
        <v>0</v>
      </c>
      <c r="M27" s="24">
        <f t="shared" si="31"/>
        <v>0</v>
      </c>
      <c r="N27" s="24">
        <f t="shared" si="31"/>
        <v>0</v>
      </c>
      <c r="O27" s="24">
        <f t="shared" si="31"/>
        <v>0</v>
      </c>
      <c r="P27" s="24">
        <f t="shared" si="31"/>
        <v>0</v>
      </c>
      <c r="Q27" s="24">
        <f t="shared" si="31"/>
        <v>0</v>
      </c>
      <c r="R27" s="24">
        <f t="shared" ref="R27:S27" si="33">R28+R29+R30+R31+R32+R33+R34+R35</f>
        <v>0</v>
      </c>
      <c r="S27" s="24">
        <f t="shared" si="33"/>
        <v>0</v>
      </c>
      <c r="T27" s="24">
        <f t="shared" si="31"/>
        <v>0</v>
      </c>
      <c r="U27" s="24">
        <f t="shared" si="31"/>
        <v>0</v>
      </c>
      <c r="V27" s="24">
        <f t="shared" ref="V27:X27" si="34">V28+V29+V30+V31+V32+V33+V34+V35</f>
        <v>0</v>
      </c>
      <c r="W27" s="24">
        <f t="shared" ref="W27:Y27" si="35">W28+W29+W30+W31+W32+W33+W34+W35</f>
        <v>0</v>
      </c>
      <c r="X27" s="24">
        <f t="shared" si="34"/>
        <v>0</v>
      </c>
      <c r="Y27" s="24">
        <f t="shared" si="35"/>
        <v>0</v>
      </c>
      <c r="Z27" s="24">
        <f t="shared" si="31"/>
        <v>0</v>
      </c>
      <c r="AA27" s="24">
        <f t="shared" si="31"/>
        <v>0</v>
      </c>
      <c r="AB27" s="24">
        <f t="shared" si="31"/>
        <v>0</v>
      </c>
      <c r="AC27" s="24">
        <f t="shared" si="31"/>
        <v>0</v>
      </c>
      <c r="AD27" s="24">
        <f t="shared" si="31"/>
        <v>0</v>
      </c>
      <c r="AE27" s="24">
        <f t="shared" si="31"/>
        <v>0</v>
      </c>
      <c r="AF27" s="24">
        <f t="shared" ref="AF27:AG27" si="36">AF28+AF29+AF30+AF31+AF32+AF33+AF34+AF35</f>
        <v>0</v>
      </c>
      <c r="AG27" s="24">
        <f t="shared" si="36"/>
        <v>0</v>
      </c>
      <c r="AH27" s="24">
        <f t="shared" si="31"/>
        <v>0</v>
      </c>
      <c r="AI27" s="24">
        <f t="shared" si="31"/>
        <v>0</v>
      </c>
      <c r="AJ27" s="24">
        <f t="shared" ref="AJ27:AK27" si="37">AJ28+AJ29+AJ30+AJ31+AJ32+AJ33+AJ34+AJ35</f>
        <v>0</v>
      </c>
      <c r="AK27" s="24">
        <f t="shared" si="37"/>
        <v>0</v>
      </c>
      <c r="AL27" s="24">
        <f t="shared" si="31"/>
        <v>0</v>
      </c>
      <c r="AM27" s="24">
        <f t="shared" si="31"/>
        <v>0</v>
      </c>
      <c r="AN27" s="24">
        <f t="shared" si="31"/>
        <v>0</v>
      </c>
      <c r="AO27" s="24">
        <f t="shared" si="31"/>
        <v>0</v>
      </c>
      <c r="AP27" s="24">
        <f t="shared" si="31"/>
        <v>0</v>
      </c>
      <c r="AQ27" s="24">
        <f t="shared" si="31"/>
        <v>0</v>
      </c>
      <c r="AR27" s="24">
        <f t="shared" si="31"/>
        <v>0</v>
      </c>
      <c r="AS27" s="24">
        <f t="shared" si="31"/>
        <v>0</v>
      </c>
      <c r="AT27" s="24">
        <f t="shared" si="31"/>
        <v>0</v>
      </c>
      <c r="AU27" s="24">
        <f t="shared" si="31"/>
        <v>0</v>
      </c>
      <c r="AV27" s="24">
        <f t="shared" si="31"/>
        <v>0</v>
      </c>
      <c r="AW27" s="24">
        <f t="shared" si="31"/>
        <v>0</v>
      </c>
      <c r="AX27" s="24">
        <f t="shared" si="31"/>
        <v>0</v>
      </c>
      <c r="AY27" s="24">
        <f t="shared" si="31"/>
        <v>0</v>
      </c>
      <c r="AZ27" s="24">
        <f>AZ28+AZ29+AZ30+AZ31+AZ32+AZ33+AZ34+AZ35</f>
        <v>0</v>
      </c>
      <c r="BA27" s="24">
        <f>BA28+BA29+BA30+BA31+BA32+BA33+BA34+BA35</f>
        <v>0</v>
      </c>
      <c r="BB27" s="24">
        <f>BB28+BB29+BB30+BB31+BB32+BB33+BB34+BB35</f>
        <v>0</v>
      </c>
      <c r="BC27" s="24">
        <f t="shared" ref="BC27" si="38">BC28+BC29+BC30+BC31+BC32+BC33+BC34+BC35</f>
        <v>0</v>
      </c>
      <c r="BD27" s="24">
        <f t="shared" si="31"/>
        <v>0</v>
      </c>
      <c r="BE27" s="24">
        <f t="shared" si="31"/>
        <v>0</v>
      </c>
    </row>
    <row r="28" spans="1:57" s="2" customFormat="1" ht="22.5" x14ac:dyDescent="0.15">
      <c r="A28" s="16" t="s">
        <v>54</v>
      </c>
      <c r="B28" s="26" t="s">
        <v>55</v>
      </c>
      <c r="C28" s="16" t="s">
        <v>38</v>
      </c>
      <c r="D28" s="22">
        <v>0</v>
      </c>
      <c r="E28" s="22">
        <v>0</v>
      </c>
      <c r="F28" s="24">
        <v>0</v>
      </c>
      <c r="G28" s="22">
        <v>0</v>
      </c>
      <c r="H28" s="24">
        <v>0</v>
      </c>
      <c r="I28" s="24">
        <v>0</v>
      </c>
      <c r="J28" s="24">
        <v>0</v>
      </c>
      <c r="K28" s="22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</row>
    <row r="29" spans="1:57" s="2" customFormat="1" ht="67.5" x14ac:dyDescent="0.15">
      <c r="A29" s="16" t="s">
        <v>54</v>
      </c>
      <c r="B29" s="26" t="s">
        <v>56</v>
      </c>
      <c r="C29" s="16" t="s">
        <v>38</v>
      </c>
      <c r="D29" s="22">
        <v>0</v>
      </c>
      <c r="E29" s="22">
        <v>0</v>
      </c>
      <c r="F29" s="24">
        <v>0</v>
      </c>
      <c r="G29" s="22">
        <v>0</v>
      </c>
      <c r="H29" s="24">
        <v>0</v>
      </c>
      <c r="I29" s="24">
        <v>0</v>
      </c>
      <c r="J29" s="24">
        <v>0</v>
      </c>
      <c r="K29" s="22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0</v>
      </c>
      <c r="BB29" s="24">
        <v>0</v>
      </c>
      <c r="BC29" s="24">
        <v>0</v>
      </c>
      <c r="BD29" s="24">
        <v>0</v>
      </c>
      <c r="BE29" s="24">
        <v>0</v>
      </c>
    </row>
    <row r="30" spans="1:57" s="2" customFormat="1" ht="55.5" customHeight="1" x14ac:dyDescent="0.15">
      <c r="A30" s="16" t="s">
        <v>54</v>
      </c>
      <c r="B30" s="26" t="s">
        <v>57</v>
      </c>
      <c r="C30" s="16" t="s">
        <v>38</v>
      </c>
      <c r="D30" s="22">
        <v>0</v>
      </c>
      <c r="E30" s="22">
        <v>0</v>
      </c>
      <c r="F30" s="24">
        <v>0</v>
      </c>
      <c r="G30" s="22">
        <v>0</v>
      </c>
      <c r="H30" s="24">
        <v>0</v>
      </c>
      <c r="I30" s="24">
        <v>0</v>
      </c>
      <c r="J30" s="24">
        <v>0</v>
      </c>
      <c r="K30" s="22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4">
        <v>0</v>
      </c>
      <c r="BB30" s="24">
        <v>0</v>
      </c>
      <c r="BC30" s="24">
        <v>0</v>
      </c>
      <c r="BD30" s="24">
        <v>0</v>
      </c>
      <c r="BE30" s="24">
        <v>0</v>
      </c>
    </row>
    <row r="31" spans="1:57" s="2" customFormat="1" ht="67.5" x14ac:dyDescent="0.15">
      <c r="A31" s="16" t="s">
        <v>54</v>
      </c>
      <c r="B31" s="26" t="s">
        <v>58</v>
      </c>
      <c r="C31" s="16" t="s">
        <v>38</v>
      </c>
      <c r="D31" s="22">
        <v>0</v>
      </c>
      <c r="E31" s="22">
        <v>0</v>
      </c>
      <c r="F31" s="24">
        <v>0</v>
      </c>
      <c r="G31" s="22">
        <v>0</v>
      </c>
      <c r="H31" s="24">
        <v>0</v>
      </c>
      <c r="I31" s="24">
        <v>0</v>
      </c>
      <c r="J31" s="24">
        <v>0</v>
      </c>
      <c r="K31" s="22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  <c r="BD31" s="24">
        <v>0</v>
      </c>
      <c r="BE31" s="24">
        <v>0</v>
      </c>
    </row>
    <row r="32" spans="1:57" s="2" customFormat="1" ht="22.5" x14ac:dyDescent="0.15">
      <c r="A32" s="16" t="s">
        <v>59</v>
      </c>
      <c r="B32" s="26" t="s">
        <v>55</v>
      </c>
      <c r="C32" s="16" t="s">
        <v>38</v>
      </c>
      <c r="D32" s="22">
        <v>0</v>
      </c>
      <c r="E32" s="22">
        <v>0</v>
      </c>
      <c r="F32" s="24">
        <v>0</v>
      </c>
      <c r="G32" s="22">
        <v>0</v>
      </c>
      <c r="H32" s="24">
        <v>0</v>
      </c>
      <c r="I32" s="24">
        <v>0</v>
      </c>
      <c r="J32" s="24">
        <v>0</v>
      </c>
      <c r="K32" s="22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  <c r="BA32" s="24">
        <v>0</v>
      </c>
      <c r="BB32" s="24">
        <v>0</v>
      </c>
      <c r="BC32" s="24">
        <v>0</v>
      </c>
      <c r="BD32" s="24">
        <v>0</v>
      </c>
      <c r="BE32" s="24">
        <v>0</v>
      </c>
    </row>
    <row r="33" spans="1:57" s="2" customFormat="1" ht="67.5" x14ac:dyDescent="0.15">
      <c r="A33" s="16" t="s">
        <v>59</v>
      </c>
      <c r="B33" s="26" t="s">
        <v>56</v>
      </c>
      <c r="C33" s="16" t="s">
        <v>38</v>
      </c>
      <c r="D33" s="22">
        <v>0</v>
      </c>
      <c r="E33" s="22">
        <v>0</v>
      </c>
      <c r="F33" s="24">
        <v>0</v>
      </c>
      <c r="G33" s="22">
        <v>0</v>
      </c>
      <c r="H33" s="24">
        <v>0</v>
      </c>
      <c r="I33" s="24">
        <v>0</v>
      </c>
      <c r="J33" s="24">
        <v>0</v>
      </c>
      <c r="K33" s="22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  <c r="BD33" s="24">
        <v>0</v>
      </c>
      <c r="BE33" s="24">
        <v>0</v>
      </c>
    </row>
    <row r="34" spans="1:57" s="2" customFormat="1" ht="67.5" x14ac:dyDescent="0.15">
      <c r="A34" s="16" t="s">
        <v>59</v>
      </c>
      <c r="B34" s="26" t="s">
        <v>57</v>
      </c>
      <c r="C34" s="16" t="s">
        <v>38</v>
      </c>
      <c r="D34" s="22">
        <v>0</v>
      </c>
      <c r="E34" s="22">
        <v>0</v>
      </c>
      <c r="F34" s="24">
        <v>0</v>
      </c>
      <c r="G34" s="22">
        <v>0</v>
      </c>
      <c r="H34" s="24">
        <v>0</v>
      </c>
      <c r="I34" s="24">
        <v>0</v>
      </c>
      <c r="J34" s="24">
        <v>0</v>
      </c>
      <c r="K34" s="22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0</v>
      </c>
      <c r="AK34" s="24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24">
        <v>0</v>
      </c>
      <c r="BA34" s="24">
        <v>0</v>
      </c>
      <c r="BB34" s="24">
        <v>0</v>
      </c>
      <c r="BC34" s="24">
        <v>0</v>
      </c>
      <c r="BD34" s="24">
        <v>0</v>
      </c>
      <c r="BE34" s="24">
        <v>0</v>
      </c>
    </row>
    <row r="35" spans="1:57" s="2" customFormat="1" ht="67.5" x14ac:dyDescent="0.15">
      <c r="A35" s="16" t="s">
        <v>59</v>
      </c>
      <c r="B35" s="26" t="s">
        <v>60</v>
      </c>
      <c r="C35" s="16" t="s">
        <v>38</v>
      </c>
      <c r="D35" s="22">
        <v>0</v>
      </c>
      <c r="E35" s="22">
        <v>0</v>
      </c>
      <c r="F35" s="24">
        <v>0</v>
      </c>
      <c r="G35" s="22">
        <v>0</v>
      </c>
      <c r="H35" s="24">
        <v>0</v>
      </c>
      <c r="I35" s="24">
        <v>0</v>
      </c>
      <c r="J35" s="24">
        <v>0</v>
      </c>
      <c r="K35" s="22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  <c r="BD35" s="24">
        <v>0</v>
      </c>
      <c r="BE35" s="24">
        <v>0</v>
      </c>
    </row>
    <row r="36" spans="1:57" s="2" customFormat="1" ht="56.25" x14ac:dyDescent="0.15">
      <c r="A36" s="19" t="s">
        <v>61</v>
      </c>
      <c r="B36" s="26" t="s">
        <v>62</v>
      </c>
      <c r="C36" s="16" t="s">
        <v>38</v>
      </c>
      <c r="D36" s="22">
        <f t="shared" ref="D36:BE36" si="39">D37</f>
        <v>0</v>
      </c>
      <c r="E36" s="22">
        <f t="shared" si="39"/>
        <v>0</v>
      </c>
      <c r="F36" s="24">
        <f>F37</f>
        <v>0</v>
      </c>
      <c r="G36" s="22">
        <f t="shared" si="39"/>
        <v>0</v>
      </c>
      <c r="H36" s="24">
        <f t="shared" si="39"/>
        <v>0</v>
      </c>
      <c r="I36" s="24">
        <f t="shared" si="39"/>
        <v>0</v>
      </c>
      <c r="J36" s="24">
        <f>J37</f>
        <v>0</v>
      </c>
      <c r="K36" s="22">
        <f t="shared" si="39"/>
        <v>0</v>
      </c>
      <c r="L36" s="24">
        <f t="shared" si="39"/>
        <v>0</v>
      </c>
      <c r="M36" s="24">
        <f t="shared" si="39"/>
        <v>0</v>
      </c>
      <c r="N36" s="24">
        <f t="shared" si="39"/>
        <v>0</v>
      </c>
      <c r="O36" s="24">
        <f t="shared" si="39"/>
        <v>0</v>
      </c>
      <c r="P36" s="24">
        <f t="shared" si="39"/>
        <v>0</v>
      </c>
      <c r="Q36" s="24">
        <f t="shared" si="39"/>
        <v>0</v>
      </c>
      <c r="R36" s="24">
        <f t="shared" si="39"/>
        <v>0</v>
      </c>
      <c r="S36" s="24">
        <f t="shared" si="39"/>
        <v>0</v>
      </c>
      <c r="T36" s="24">
        <f t="shared" si="39"/>
        <v>0</v>
      </c>
      <c r="U36" s="24">
        <f t="shared" si="39"/>
        <v>0</v>
      </c>
      <c r="V36" s="24">
        <f t="shared" ref="V36:X36" si="40">V37</f>
        <v>0</v>
      </c>
      <c r="W36" s="24">
        <f t="shared" ref="W36:Y36" si="41">W37</f>
        <v>0</v>
      </c>
      <c r="X36" s="24">
        <f t="shared" si="40"/>
        <v>0</v>
      </c>
      <c r="Y36" s="24">
        <f t="shared" si="41"/>
        <v>0</v>
      </c>
      <c r="Z36" s="24">
        <f t="shared" si="39"/>
        <v>0</v>
      </c>
      <c r="AA36" s="24">
        <f t="shared" si="39"/>
        <v>0</v>
      </c>
      <c r="AB36" s="24">
        <f t="shared" si="39"/>
        <v>0</v>
      </c>
      <c r="AC36" s="24">
        <f t="shared" si="39"/>
        <v>0</v>
      </c>
      <c r="AD36" s="24">
        <f t="shared" si="39"/>
        <v>0</v>
      </c>
      <c r="AE36" s="24">
        <f t="shared" si="39"/>
        <v>0</v>
      </c>
      <c r="AF36" s="24">
        <f t="shared" si="39"/>
        <v>0</v>
      </c>
      <c r="AG36" s="24">
        <f t="shared" si="39"/>
        <v>0</v>
      </c>
      <c r="AH36" s="24">
        <f>AH37</f>
        <v>0</v>
      </c>
      <c r="AI36" s="24">
        <f>AI37</f>
        <v>0</v>
      </c>
      <c r="AJ36" s="24">
        <f t="shared" si="39"/>
        <v>0</v>
      </c>
      <c r="AK36" s="24">
        <f t="shared" si="39"/>
        <v>0</v>
      </c>
      <c r="AL36" s="24">
        <f t="shared" si="39"/>
        <v>0</v>
      </c>
      <c r="AM36" s="24">
        <f t="shared" si="39"/>
        <v>0</v>
      </c>
      <c r="AN36" s="24">
        <f t="shared" si="39"/>
        <v>0</v>
      </c>
      <c r="AO36" s="24">
        <f t="shared" si="39"/>
        <v>0</v>
      </c>
      <c r="AP36" s="24">
        <f t="shared" si="39"/>
        <v>0</v>
      </c>
      <c r="AQ36" s="24">
        <f t="shared" si="39"/>
        <v>0</v>
      </c>
      <c r="AR36" s="24">
        <f t="shared" si="39"/>
        <v>0</v>
      </c>
      <c r="AS36" s="24">
        <f t="shared" si="39"/>
        <v>0</v>
      </c>
      <c r="AT36" s="24">
        <f t="shared" si="39"/>
        <v>0</v>
      </c>
      <c r="AU36" s="24">
        <f t="shared" si="39"/>
        <v>0</v>
      </c>
      <c r="AV36" s="24">
        <f t="shared" si="39"/>
        <v>0</v>
      </c>
      <c r="AW36" s="24">
        <f t="shared" si="39"/>
        <v>0</v>
      </c>
      <c r="AX36" s="24">
        <f t="shared" si="39"/>
        <v>0</v>
      </c>
      <c r="AY36" s="24">
        <f t="shared" si="39"/>
        <v>0</v>
      </c>
      <c r="AZ36" s="24">
        <f>AZ37</f>
        <v>0</v>
      </c>
      <c r="BA36" s="24">
        <f>BA37</f>
        <v>0</v>
      </c>
      <c r="BB36" s="24">
        <f>BB37</f>
        <v>0</v>
      </c>
      <c r="BC36" s="24">
        <f t="shared" si="39"/>
        <v>0</v>
      </c>
      <c r="BD36" s="24">
        <f t="shared" si="39"/>
        <v>0</v>
      </c>
      <c r="BE36" s="24">
        <f t="shared" si="39"/>
        <v>0</v>
      </c>
    </row>
    <row r="37" spans="1:57" s="2" customFormat="1" ht="52.5" customHeight="1" x14ac:dyDescent="0.15">
      <c r="A37" s="16" t="s">
        <v>63</v>
      </c>
      <c r="B37" s="26" t="s">
        <v>64</v>
      </c>
      <c r="C37" s="16" t="s">
        <v>38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2">
        <v>0</v>
      </c>
      <c r="AX37" s="22">
        <v>0</v>
      </c>
      <c r="AY37" s="22">
        <v>0</v>
      </c>
      <c r="AZ37" s="22">
        <v>0</v>
      </c>
      <c r="BA37" s="22">
        <v>0</v>
      </c>
      <c r="BB37" s="22">
        <v>0</v>
      </c>
      <c r="BC37" s="22">
        <v>0</v>
      </c>
      <c r="BD37" s="22">
        <v>0</v>
      </c>
      <c r="BE37" s="22">
        <v>0</v>
      </c>
    </row>
    <row r="38" spans="1:57" s="2" customFormat="1" ht="49.5" customHeight="1" x14ac:dyDescent="0.15">
      <c r="A38" s="16" t="s">
        <v>65</v>
      </c>
      <c r="B38" s="26" t="s">
        <v>66</v>
      </c>
      <c r="C38" s="16" t="s">
        <v>38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</row>
    <row r="39" spans="1:57" s="2" customFormat="1" ht="31.5" customHeight="1" x14ac:dyDescent="0.15">
      <c r="A39" s="19" t="s">
        <v>67</v>
      </c>
      <c r="B39" s="26" t="s">
        <v>68</v>
      </c>
      <c r="C39" s="16" t="s">
        <v>38</v>
      </c>
      <c r="D39" s="24">
        <f>SUM(D40,D53)</f>
        <v>0</v>
      </c>
      <c r="E39" s="24">
        <f t="shared" ref="E39:BE39" si="42">SUM(E40,E53)</f>
        <v>0</v>
      </c>
      <c r="F39" s="24">
        <f t="shared" si="42"/>
        <v>0</v>
      </c>
      <c r="G39" s="24">
        <f t="shared" si="42"/>
        <v>0</v>
      </c>
      <c r="H39" s="24">
        <f t="shared" si="42"/>
        <v>0</v>
      </c>
      <c r="I39" s="24">
        <f t="shared" si="42"/>
        <v>0</v>
      </c>
      <c r="J39" s="24">
        <f t="shared" si="42"/>
        <v>0</v>
      </c>
      <c r="K39" s="24">
        <f t="shared" si="42"/>
        <v>0</v>
      </c>
      <c r="L39" s="24">
        <f t="shared" si="42"/>
        <v>0</v>
      </c>
      <c r="M39" s="24">
        <f t="shared" si="42"/>
        <v>0</v>
      </c>
      <c r="N39" s="24">
        <f t="shared" si="42"/>
        <v>0</v>
      </c>
      <c r="O39" s="24">
        <f t="shared" si="42"/>
        <v>0</v>
      </c>
      <c r="P39" s="24">
        <f t="shared" si="42"/>
        <v>0</v>
      </c>
      <c r="Q39" s="24">
        <f t="shared" si="42"/>
        <v>0</v>
      </c>
      <c r="R39" s="24">
        <f t="shared" si="42"/>
        <v>0</v>
      </c>
      <c r="S39" s="24">
        <f t="shared" si="42"/>
        <v>0</v>
      </c>
      <c r="T39" s="24">
        <f t="shared" si="42"/>
        <v>0</v>
      </c>
      <c r="U39" s="24">
        <f t="shared" si="42"/>
        <v>0</v>
      </c>
      <c r="V39" s="24">
        <f t="shared" si="42"/>
        <v>12.05</v>
      </c>
      <c r="W39" s="24">
        <f t="shared" si="42"/>
        <v>15.1615</v>
      </c>
      <c r="X39" s="24">
        <f t="shared" ref="X39" si="43">SUM(X40,X53)</f>
        <v>2.548</v>
      </c>
      <c r="Y39" s="24">
        <f t="shared" ref="Y39" si="44">SUM(Y40,Y53)</f>
        <v>3.7090000000000001</v>
      </c>
      <c r="Z39" s="24">
        <f t="shared" si="42"/>
        <v>0</v>
      </c>
      <c r="AA39" s="24">
        <f t="shared" si="42"/>
        <v>0</v>
      </c>
      <c r="AB39" s="24">
        <f t="shared" si="42"/>
        <v>0</v>
      </c>
      <c r="AC39" s="24">
        <f t="shared" si="42"/>
        <v>0</v>
      </c>
      <c r="AD39" s="24">
        <f t="shared" si="42"/>
        <v>0</v>
      </c>
      <c r="AE39" s="24">
        <f t="shared" si="42"/>
        <v>0</v>
      </c>
      <c r="AF39" s="24">
        <f t="shared" ref="AF39" si="45">SUM(AF40,AF53)</f>
        <v>2.29</v>
      </c>
      <c r="AG39" s="24">
        <f t="shared" ref="AG39" si="46">SUM(AG40,AG53)</f>
        <v>2.92</v>
      </c>
      <c r="AH39" s="24">
        <f t="shared" si="42"/>
        <v>28</v>
      </c>
      <c r="AI39" s="24">
        <f t="shared" si="42"/>
        <v>23</v>
      </c>
      <c r="AJ39" s="24">
        <f t="shared" si="42"/>
        <v>7</v>
      </c>
      <c r="AK39" s="24">
        <f t="shared" si="42"/>
        <v>0</v>
      </c>
      <c r="AL39" s="24">
        <f t="shared" si="42"/>
        <v>0</v>
      </c>
      <c r="AM39" s="24">
        <f t="shared" si="42"/>
        <v>0</v>
      </c>
      <c r="AN39" s="24">
        <f t="shared" si="42"/>
        <v>0</v>
      </c>
      <c r="AO39" s="24">
        <f t="shared" si="42"/>
        <v>0</v>
      </c>
      <c r="AP39" s="24">
        <f t="shared" si="42"/>
        <v>0</v>
      </c>
      <c r="AQ39" s="24">
        <f t="shared" si="42"/>
        <v>0</v>
      </c>
      <c r="AR39" s="24">
        <f t="shared" si="42"/>
        <v>0</v>
      </c>
      <c r="AS39" s="24">
        <f t="shared" si="42"/>
        <v>0</v>
      </c>
      <c r="AT39" s="24">
        <f t="shared" si="42"/>
        <v>0</v>
      </c>
      <c r="AU39" s="24">
        <f t="shared" si="42"/>
        <v>0</v>
      </c>
      <c r="AV39" s="24">
        <f t="shared" si="42"/>
        <v>0</v>
      </c>
      <c r="AW39" s="24">
        <f t="shared" si="42"/>
        <v>0</v>
      </c>
      <c r="AX39" s="24">
        <f t="shared" si="42"/>
        <v>3.5848</v>
      </c>
      <c r="AY39" s="24">
        <f t="shared" si="42"/>
        <v>0</v>
      </c>
      <c r="AZ39" s="24">
        <f t="shared" si="42"/>
        <v>20.790739760000001</v>
      </c>
      <c r="BA39" s="24">
        <f t="shared" si="42"/>
        <v>25.679018920000004</v>
      </c>
      <c r="BB39" s="24">
        <f t="shared" si="42"/>
        <v>0</v>
      </c>
      <c r="BC39" s="24">
        <f t="shared" si="42"/>
        <v>0</v>
      </c>
      <c r="BD39" s="24">
        <f t="shared" si="42"/>
        <v>0</v>
      </c>
      <c r="BE39" s="24">
        <f t="shared" si="42"/>
        <v>0</v>
      </c>
    </row>
    <row r="40" spans="1:57" s="2" customFormat="1" ht="45" x14ac:dyDescent="0.15">
      <c r="A40" s="19" t="s">
        <v>69</v>
      </c>
      <c r="B40" s="26" t="s">
        <v>70</v>
      </c>
      <c r="C40" s="16" t="s">
        <v>38</v>
      </c>
      <c r="D40" s="24">
        <f>SUM(D41,D50)</f>
        <v>0</v>
      </c>
      <c r="E40" s="24">
        <f t="shared" ref="E40:BE40" si="47">SUM(E41,E50)</f>
        <v>0</v>
      </c>
      <c r="F40" s="24">
        <f t="shared" si="47"/>
        <v>0</v>
      </c>
      <c r="G40" s="24">
        <f t="shared" si="47"/>
        <v>0</v>
      </c>
      <c r="H40" s="24">
        <f t="shared" si="47"/>
        <v>0</v>
      </c>
      <c r="I40" s="24">
        <f t="shared" si="47"/>
        <v>0</v>
      </c>
      <c r="J40" s="24">
        <f t="shared" si="47"/>
        <v>0</v>
      </c>
      <c r="K40" s="24">
        <f t="shared" si="47"/>
        <v>0</v>
      </c>
      <c r="L40" s="24">
        <f t="shared" si="47"/>
        <v>0</v>
      </c>
      <c r="M40" s="24">
        <f t="shared" si="47"/>
        <v>0</v>
      </c>
      <c r="N40" s="24">
        <f t="shared" si="47"/>
        <v>0</v>
      </c>
      <c r="O40" s="24">
        <f t="shared" si="47"/>
        <v>0</v>
      </c>
      <c r="P40" s="24">
        <f t="shared" si="47"/>
        <v>0</v>
      </c>
      <c r="Q40" s="24">
        <f t="shared" si="47"/>
        <v>0</v>
      </c>
      <c r="R40" s="24">
        <f t="shared" si="47"/>
        <v>0</v>
      </c>
      <c r="S40" s="24">
        <f t="shared" si="47"/>
        <v>0</v>
      </c>
      <c r="T40" s="24">
        <f t="shared" si="47"/>
        <v>0</v>
      </c>
      <c r="U40" s="24">
        <f t="shared" si="47"/>
        <v>0</v>
      </c>
      <c r="V40" s="24">
        <f t="shared" si="47"/>
        <v>0</v>
      </c>
      <c r="W40" s="24">
        <f t="shared" si="47"/>
        <v>0</v>
      </c>
      <c r="X40" s="24">
        <f t="shared" ref="X40" si="48">SUM(X41,X50)</f>
        <v>0</v>
      </c>
      <c r="Y40" s="24">
        <f t="shared" ref="Y40" si="49">SUM(Y41,Y50)</f>
        <v>0</v>
      </c>
      <c r="Z40" s="24">
        <f t="shared" si="47"/>
        <v>0</v>
      </c>
      <c r="AA40" s="24">
        <f t="shared" si="47"/>
        <v>0</v>
      </c>
      <c r="AB40" s="24">
        <f t="shared" si="47"/>
        <v>0</v>
      </c>
      <c r="AC40" s="24">
        <f t="shared" si="47"/>
        <v>0</v>
      </c>
      <c r="AD40" s="24">
        <f t="shared" si="47"/>
        <v>0</v>
      </c>
      <c r="AE40" s="24">
        <f t="shared" si="47"/>
        <v>0</v>
      </c>
      <c r="AF40" s="24">
        <f t="shared" ref="AF40" si="50">SUM(AF41,AF50)</f>
        <v>2.29</v>
      </c>
      <c r="AG40" s="24">
        <f t="shared" ref="AG40" si="51">SUM(AG41,AG50)</f>
        <v>2.92</v>
      </c>
      <c r="AH40" s="24">
        <f t="shared" si="47"/>
        <v>28</v>
      </c>
      <c r="AI40" s="24">
        <f t="shared" si="47"/>
        <v>23</v>
      </c>
      <c r="AJ40" s="24">
        <f t="shared" si="47"/>
        <v>7</v>
      </c>
      <c r="AK40" s="24">
        <f t="shared" si="47"/>
        <v>0</v>
      </c>
      <c r="AL40" s="24">
        <f t="shared" si="47"/>
        <v>0</v>
      </c>
      <c r="AM40" s="24">
        <f t="shared" si="47"/>
        <v>0</v>
      </c>
      <c r="AN40" s="24">
        <f t="shared" si="47"/>
        <v>0</v>
      </c>
      <c r="AO40" s="24">
        <f t="shared" si="47"/>
        <v>0</v>
      </c>
      <c r="AP40" s="24">
        <f t="shared" si="47"/>
        <v>0</v>
      </c>
      <c r="AQ40" s="24">
        <f t="shared" si="47"/>
        <v>0</v>
      </c>
      <c r="AR40" s="24">
        <f t="shared" si="47"/>
        <v>0</v>
      </c>
      <c r="AS40" s="24">
        <f t="shared" si="47"/>
        <v>0</v>
      </c>
      <c r="AT40" s="24">
        <f t="shared" si="47"/>
        <v>0</v>
      </c>
      <c r="AU40" s="24">
        <f t="shared" si="47"/>
        <v>0</v>
      </c>
      <c r="AV40" s="24">
        <f t="shared" si="47"/>
        <v>0</v>
      </c>
      <c r="AW40" s="24">
        <f t="shared" si="47"/>
        <v>0</v>
      </c>
      <c r="AX40" s="24">
        <f t="shared" si="47"/>
        <v>3.5848</v>
      </c>
      <c r="AY40" s="24">
        <f t="shared" si="47"/>
        <v>0</v>
      </c>
      <c r="AZ40" s="24">
        <f t="shared" si="47"/>
        <v>20.790739760000001</v>
      </c>
      <c r="BA40" s="24">
        <f t="shared" si="47"/>
        <v>25.679018920000004</v>
      </c>
      <c r="BB40" s="24">
        <f t="shared" si="47"/>
        <v>0</v>
      </c>
      <c r="BC40" s="24">
        <f t="shared" si="47"/>
        <v>0</v>
      </c>
      <c r="BD40" s="24">
        <f t="shared" si="47"/>
        <v>0</v>
      </c>
      <c r="BE40" s="24">
        <f t="shared" si="47"/>
        <v>0</v>
      </c>
    </row>
    <row r="41" spans="1:57" s="2" customFormat="1" ht="22.5" x14ac:dyDescent="0.15">
      <c r="A41" s="16" t="s">
        <v>71</v>
      </c>
      <c r="B41" s="26" t="s">
        <v>72</v>
      </c>
      <c r="C41" s="16" t="s">
        <v>38</v>
      </c>
      <c r="D41" s="24">
        <f>SUM(D42:D49)</f>
        <v>0</v>
      </c>
      <c r="E41" s="24">
        <f t="shared" ref="E41:BE41" si="52">SUM(E42:E49)</f>
        <v>0</v>
      </c>
      <c r="F41" s="24">
        <f t="shared" si="52"/>
        <v>0</v>
      </c>
      <c r="G41" s="24">
        <f t="shared" si="52"/>
        <v>0</v>
      </c>
      <c r="H41" s="24">
        <f t="shared" si="52"/>
        <v>0</v>
      </c>
      <c r="I41" s="24">
        <f t="shared" si="52"/>
        <v>0</v>
      </c>
      <c r="J41" s="24">
        <f t="shared" si="52"/>
        <v>0</v>
      </c>
      <c r="K41" s="24">
        <f t="shared" si="52"/>
        <v>0</v>
      </c>
      <c r="L41" s="24">
        <f t="shared" si="52"/>
        <v>0</v>
      </c>
      <c r="M41" s="24">
        <f t="shared" si="52"/>
        <v>0</v>
      </c>
      <c r="N41" s="24">
        <f t="shared" si="52"/>
        <v>0</v>
      </c>
      <c r="O41" s="24">
        <f t="shared" si="52"/>
        <v>0</v>
      </c>
      <c r="P41" s="24">
        <f t="shared" si="52"/>
        <v>0</v>
      </c>
      <c r="Q41" s="24">
        <f t="shared" si="52"/>
        <v>0</v>
      </c>
      <c r="R41" s="24">
        <f t="shared" si="52"/>
        <v>0</v>
      </c>
      <c r="S41" s="24">
        <f t="shared" si="52"/>
        <v>0</v>
      </c>
      <c r="T41" s="24">
        <f t="shared" si="52"/>
        <v>0</v>
      </c>
      <c r="U41" s="24">
        <f t="shared" si="52"/>
        <v>0</v>
      </c>
      <c r="V41" s="24">
        <f t="shared" si="52"/>
        <v>0</v>
      </c>
      <c r="W41" s="24">
        <f t="shared" si="52"/>
        <v>0</v>
      </c>
      <c r="X41" s="24">
        <f t="shared" ref="X41" si="53">SUM(X42:X49)</f>
        <v>0</v>
      </c>
      <c r="Y41" s="24">
        <f t="shared" ref="Y41" si="54">SUM(Y42:Y49)</f>
        <v>0</v>
      </c>
      <c r="Z41" s="24">
        <f t="shared" si="52"/>
        <v>0</v>
      </c>
      <c r="AA41" s="24">
        <f t="shared" si="52"/>
        <v>0</v>
      </c>
      <c r="AB41" s="24">
        <f t="shared" si="52"/>
        <v>0</v>
      </c>
      <c r="AC41" s="24">
        <f t="shared" si="52"/>
        <v>0</v>
      </c>
      <c r="AD41" s="24">
        <f t="shared" si="52"/>
        <v>0</v>
      </c>
      <c r="AE41" s="24">
        <f t="shared" si="52"/>
        <v>0</v>
      </c>
      <c r="AF41" s="24">
        <f t="shared" ref="AF41" si="55">SUM(AF42:AF49)</f>
        <v>2.29</v>
      </c>
      <c r="AG41" s="24">
        <f t="shared" ref="AG41" si="56">SUM(AG42:AG49)</f>
        <v>2.92</v>
      </c>
      <c r="AH41" s="24">
        <f t="shared" si="52"/>
        <v>28</v>
      </c>
      <c r="AI41" s="24">
        <f t="shared" si="52"/>
        <v>23</v>
      </c>
      <c r="AJ41" s="24">
        <f t="shared" si="52"/>
        <v>7</v>
      </c>
      <c r="AK41" s="24">
        <f t="shared" si="52"/>
        <v>0</v>
      </c>
      <c r="AL41" s="24">
        <f t="shared" si="52"/>
        <v>0</v>
      </c>
      <c r="AM41" s="24">
        <f t="shared" si="52"/>
        <v>0</v>
      </c>
      <c r="AN41" s="24">
        <f t="shared" si="52"/>
        <v>0</v>
      </c>
      <c r="AO41" s="24">
        <f t="shared" si="52"/>
        <v>0</v>
      </c>
      <c r="AP41" s="24">
        <f t="shared" si="52"/>
        <v>0</v>
      </c>
      <c r="AQ41" s="24">
        <f t="shared" si="52"/>
        <v>0</v>
      </c>
      <c r="AR41" s="24">
        <f t="shared" si="52"/>
        <v>0</v>
      </c>
      <c r="AS41" s="24">
        <f t="shared" si="52"/>
        <v>0</v>
      </c>
      <c r="AT41" s="24">
        <f t="shared" si="52"/>
        <v>0</v>
      </c>
      <c r="AU41" s="24">
        <f t="shared" si="52"/>
        <v>0</v>
      </c>
      <c r="AV41" s="24">
        <f t="shared" si="52"/>
        <v>0</v>
      </c>
      <c r="AW41" s="24">
        <f t="shared" si="52"/>
        <v>0</v>
      </c>
      <c r="AX41" s="24">
        <f t="shared" si="52"/>
        <v>3.5848</v>
      </c>
      <c r="AY41" s="24">
        <f t="shared" si="52"/>
        <v>0</v>
      </c>
      <c r="AZ41" s="24">
        <f t="shared" si="52"/>
        <v>0</v>
      </c>
      <c r="BA41" s="24">
        <f t="shared" si="52"/>
        <v>0</v>
      </c>
      <c r="BB41" s="24">
        <f t="shared" si="52"/>
        <v>0</v>
      </c>
      <c r="BC41" s="24">
        <f t="shared" si="52"/>
        <v>0</v>
      </c>
      <c r="BD41" s="24">
        <f t="shared" si="52"/>
        <v>0</v>
      </c>
      <c r="BE41" s="24">
        <f t="shared" si="52"/>
        <v>0</v>
      </c>
    </row>
    <row r="42" spans="1:57" s="23" customFormat="1" ht="56.25" x14ac:dyDescent="0.15">
      <c r="A42" s="16" t="s">
        <v>134</v>
      </c>
      <c r="B42" s="17" t="s">
        <v>176</v>
      </c>
      <c r="C42" s="18" t="s">
        <v>177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3.5848</v>
      </c>
      <c r="AY42" s="24">
        <v>0</v>
      </c>
      <c r="AZ42" s="24">
        <v>0</v>
      </c>
      <c r="BA42" s="24">
        <v>0</v>
      </c>
      <c r="BB42" s="24">
        <v>0</v>
      </c>
      <c r="BC42" s="24">
        <v>0</v>
      </c>
      <c r="BD42" s="24">
        <v>0</v>
      </c>
      <c r="BE42" s="24">
        <v>0</v>
      </c>
    </row>
    <row r="43" spans="1:57" s="23" customFormat="1" ht="33.75" x14ac:dyDescent="0.15">
      <c r="A43" s="16" t="s">
        <v>178</v>
      </c>
      <c r="B43" s="17" t="s">
        <v>179</v>
      </c>
      <c r="C43" s="18" t="s">
        <v>180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0.63</v>
      </c>
      <c r="AG43" s="24">
        <v>0.63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  <c r="BD43" s="24">
        <v>0</v>
      </c>
      <c r="BE43" s="24">
        <v>0</v>
      </c>
    </row>
    <row r="44" spans="1:57" s="23" customFormat="1" ht="33.75" x14ac:dyDescent="0.15">
      <c r="A44" s="16" t="s">
        <v>181</v>
      </c>
      <c r="B44" s="17" t="s">
        <v>182</v>
      </c>
      <c r="C44" s="18" t="s">
        <v>183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0.4</v>
      </c>
      <c r="AG44" s="24">
        <v>0.4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0</v>
      </c>
      <c r="AZ44" s="24">
        <v>0</v>
      </c>
      <c r="BA44" s="24">
        <v>0</v>
      </c>
      <c r="BB44" s="24">
        <v>0</v>
      </c>
      <c r="BC44" s="24">
        <v>0</v>
      </c>
      <c r="BD44" s="24">
        <v>0</v>
      </c>
      <c r="BE44" s="24">
        <v>0</v>
      </c>
    </row>
    <row r="45" spans="1:57" s="23" customFormat="1" ht="33.75" x14ac:dyDescent="0.15">
      <c r="A45" s="16" t="s">
        <v>184</v>
      </c>
      <c r="B45" s="17" t="s">
        <v>185</v>
      </c>
      <c r="C45" s="18" t="s">
        <v>186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5</v>
      </c>
      <c r="AI45" s="24">
        <v>0</v>
      </c>
      <c r="AJ45" s="24">
        <v>7</v>
      </c>
      <c r="AK45" s="24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  <c r="BD45" s="24">
        <v>0</v>
      </c>
      <c r="BE45" s="24">
        <v>0</v>
      </c>
    </row>
    <row r="46" spans="1:57" s="23" customFormat="1" ht="22.5" x14ac:dyDescent="0.15">
      <c r="A46" s="16" t="s">
        <v>187</v>
      </c>
      <c r="B46" s="17" t="s">
        <v>188</v>
      </c>
      <c r="C46" s="18" t="s">
        <v>189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22</v>
      </c>
      <c r="AI46" s="24">
        <v>22</v>
      </c>
      <c r="AJ46" s="24">
        <v>0</v>
      </c>
      <c r="AK46" s="24">
        <v>0</v>
      </c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>
        <v>0</v>
      </c>
      <c r="AX46" s="24">
        <v>0</v>
      </c>
      <c r="AY46" s="24">
        <v>0</v>
      </c>
      <c r="AZ46" s="24">
        <v>0</v>
      </c>
      <c r="BA46" s="24">
        <v>0</v>
      </c>
      <c r="BB46" s="24">
        <v>0</v>
      </c>
      <c r="BC46" s="24">
        <v>0</v>
      </c>
      <c r="BD46" s="24">
        <v>0</v>
      </c>
      <c r="BE46" s="24">
        <v>0</v>
      </c>
    </row>
    <row r="47" spans="1:57" s="23" customFormat="1" ht="33.75" x14ac:dyDescent="0.15">
      <c r="A47" s="16" t="s">
        <v>190</v>
      </c>
      <c r="B47" s="17" t="s">
        <v>191</v>
      </c>
      <c r="C47" s="18" t="s">
        <v>192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1</v>
      </c>
      <c r="AI47" s="24">
        <v>1</v>
      </c>
      <c r="AJ47" s="24">
        <v>0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  <c r="BD47" s="24">
        <v>0</v>
      </c>
      <c r="BE47" s="24">
        <v>0</v>
      </c>
    </row>
    <row r="48" spans="1:57" s="23" customFormat="1" ht="33.75" x14ac:dyDescent="0.15">
      <c r="A48" s="16" t="s">
        <v>193</v>
      </c>
      <c r="B48" s="17" t="s">
        <v>194</v>
      </c>
      <c r="C48" s="18" t="s">
        <v>195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1.26</v>
      </c>
      <c r="AG48" s="24">
        <v>1.26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  <c r="BD48" s="24">
        <v>0</v>
      </c>
      <c r="BE48" s="24">
        <v>0</v>
      </c>
    </row>
    <row r="49" spans="1:57" s="23" customFormat="1" ht="22.5" x14ac:dyDescent="0.15">
      <c r="A49" s="16" t="s">
        <v>196</v>
      </c>
      <c r="B49" s="17" t="s">
        <v>197</v>
      </c>
      <c r="C49" s="18" t="s">
        <v>198</v>
      </c>
      <c r="D49" s="24" t="s">
        <v>169</v>
      </c>
      <c r="E49" s="24">
        <v>0</v>
      </c>
      <c r="F49" s="24" t="s">
        <v>169</v>
      </c>
      <c r="G49" s="24">
        <v>0</v>
      </c>
      <c r="H49" s="24" t="s">
        <v>169</v>
      </c>
      <c r="I49" s="24">
        <v>0</v>
      </c>
      <c r="J49" s="24" t="s">
        <v>169</v>
      </c>
      <c r="K49" s="24">
        <v>0</v>
      </c>
      <c r="L49" s="24" t="s">
        <v>169</v>
      </c>
      <c r="M49" s="24">
        <v>0</v>
      </c>
      <c r="N49" s="24" t="s">
        <v>169</v>
      </c>
      <c r="O49" s="24">
        <v>0</v>
      </c>
      <c r="P49" s="24" t="s">
        <v>169</v>
      </c>
      <c r="Q49" s="24">
        <v>0</v>
      </c>
      <c r="R49" s="24" t="s">
        <v>169</v>
      </c>
      <c r="S49" s="24">
        <v>0</v>
      </c>
      <c r="T49" s="24" t="s">
        <v>169</v>
      </c>
      <c r="U49" s="24">
        <v>0</v>
      </c>
      <c r="V49" s="24" t="s">
        <v>169</v>
      </c>
      <c r="W49" s="24">
        <v>0</v>
      </c>
      <c r="X49" s="24" t="s">
        <v>169</v>
      </c>
      <c r="Y49" s="24">
        <v>0</v>
      </c>
      <c r="Z49" s="24" t="s">
        <v>169</v>
      </c>
      <c r="AA49" s="24">
        <v>0</v>
      </c>
      <c r="AB49" s="24" t="s">
        <v>169</v>
      </c>
      <c r="AC49" s="24">
        <v>0</v>
      </c>
      <c r="AD49" s="24" t="s">
        <v>169</v>
      </c>
      <c r="AE49" s="24">
        <v>0</v>
      </c>
      <c r="AF49" s="24" t="s">
        <v>169</v>
      </c>
      <c r="AG49" s="24">
        <v>0.63</v>
      </c>
      <c r="AH49" s="24" t="s">
        <v>169</v>
      </c>
      <c r="AI49" s="24">
        <v>0</v>
      </c>
      <c r="AJ49" s="24" t="s">
        <v>169</v>
      </c>
      <c r="AK49" s="24">
        <v>0</v>
      </c>
      <c r="AL49" s="24" t="s">
        <v>169</v>
      </c>
      <c r="AM49" s="24">
        <v>0</v>
      </c>
      <c r="AN49" s="24" t="s">
        <v>169</v>
      </c>
      <c r="AO49" s="24">
        <v>0</v>
      </c>
      <c r="AP49" s="24" t="s">
        <v>169</v>
      </c>
      <c r="AQ49" s="24">
        <v>0</v>
      </c>
      <c r="AR49" s="24" t="s">
        <v>169</v>
      </c>
      <c r="AS49" s="24">
        <v>0</v>
      </c>
      <c r="AT49" s="24" t="s">
        <v>169</v>
      </c>
      <c r="AU49" s="24">
        <v>0</v>
      </c>
      <c r="AV49" s="24" t="s">
        <v>169</v>
      </c>
      <c r="AW49" s="24">
        <v>0</v>
      </c>
      <c r="AX49" s="24" t="s">
        <v>169</v>
      </c>
      <c r="AY49" s="24">
        <v>0</v>
      </c>
      <c r="AZ49" s="24" t="s">
        <v>169</v>
      </c>
      <c r="BA49" s="24">
        <v>0</v>
      </c>
      <c r="BB49" s="24" t="s">
        <v>169</v>
      </c>
      <c r="BC49" s="24">
        <v>0</v>
      </c>
      <c r="BD49" s="24" t="s">
        <v>169</v>
      </c>
      <c r="BE49" s="24">
        <v>0</v>
      </c>
    </row>
    <row r="50" spans="1:57" s="23" customFormat="1" ht="33.75" x14ac:dyDescent="0.15">
      <c r="A50" s="16" t="s">
        <v>199</v>
      </c>
      <c r="B50" s="26" t="s">
        <v>200</v>
      </c>
      <c r="C50" s="18" t="s">
        <v>38</v>
      </c>
      <c r="D50" s="24">
        <f>SUM(D51:D52)</f>
        <v>0</v>
      </c>
      <c r="E50" s="24">
        <f t="shared" ref="E50:BE50" si="57">SUM(E51:E52)</f>
        <v>0</v>
      </c>
      <c r="F50" s="24">
        <f t="shared" si="57"/>
        <v>0</v>
      </c>
      <c r="G50" s="24">
        <f t="shared" si="57"/>
        <v>0</v>
      </c>
      <c r="H50" s="24">
        <f t="shared" si="57"/>
        <v>0</v>
      </c>
      <c r="I50" s="24">
        <f t="shared" si="57"/>
        <v>0</v>
      </c>
      <c r="J50" s="24">
        <f t="shared" si="57"/>
        <v>0</v>
      </c>
      <c r="K50" s="24">
        <f t="shared" si="57"/>
        <v>0</v>
      </c>
      <c r="L50" s="24">
        <f t="shared" si="57"/>
        <v>0</v>
      </c>
      <c r="M50" s="24">
        <f t="shared" si="57"/>
        <v>0</v>
      </c>
      <c r="N50" s="24">
        <f t="shared" si="57"/>
        <v>0</v>
      </c>
      <c r="O50" s="24">
        <f t="shared" si="57"/>
        <v>0</v>
      </c>
      <c r="P50" s="24">
        <f t="shared" si="57"/>
        <v>0</v>
      </c>
      <c r="Q50" s="24">
        <f t="shared" si="57"/>
        <v>0</v>
      </c>
      <c r="R50" s="24">
        <f t="shared" si="57"/>
        <v>0</v>
      </c>
      <c r="S50" s="24">
        <f t="shared" si="57"/>
        <v>0</v>
      </c>
      <c r="T50" s="24">
        <f t="shared" si="57"/>
        <v>0</v>
      </c>
      <c r="U50" s="24">
        <f t="shared" si="57"/>
        <v>0</v>
      </c>
      <c r="V50" s="24">
        <f t="shared" si="57"/>
        <v>0</v>
      </c>
      <c r="W50" s="24">
        <f t="shared" si="57"/>
        <v>0</v>
      </c>
      <c r="X50" s="24">
        <f t="shared" ref="X50" si="58">SUM(X51:X52)</f>
        <v>0</v>
      </c>
      <c r="Y50" s="24">
        <f t="shared" ref="Y50" si="59">SUM(Y51:Y52)</f>
        <v>0</v>
      </c>
      <c r="Z50" s="24">
        <f t="shared" si="57"/>
        <v>0</v>
      </c>
      <c r="AA50" s="24">
        <f t="shared" si="57"/>
        <v>0</v>
      </c>
      <c r="AB50" s="24">
        <f t="shared" si="57"/>
        <v>0</v>
      </c>
      <c r="AC50" s="24">
        <f t="shared" si="57"/>
        <v>0</v>
      </c>
      <c r="AD50" s="24">
        <f t="shared" si="57"/>
        <v>0</v>
      </c>
      <c r="AE50" s="24">
        <f t="shared" si="57"/>
        <v>0</v>
      </c>
      <c r="AF50" s="24">
        <f t="shared" ref="AF50" si="60">SUM(AF51:AF52)</f>
        <v>0</v>
      </c>
      <c r="AG50" s="24">
        <f t="shared" ref="AG50" si="61">SUM(AG51:AG52)</f>
        <v>0</v>
      </c>
      <c r="AH50" s="24">
        <f t="shared" si="57"/>
        <v>0</v>
      </c>
      <c r="AI50" s="24">
        <f t="shared" si="57"/>
        <v>0</v>
      </c>
      <c r="AJ50" s="24">
        <f t="shared" si="57"/>
        <v>0</v>
      </c>
      <c r="AK50" s="24">
        <f t="shared" si="57"/>
        <v>0</v>
      </c>
      <c r="AL50" s="24">
        <f t="shared" si="57"/>
        <v>0</v>
      </c>
      <c r="AM50" s="24">
        <f t="shared" si="57"/>
        <v>0</v>
      </c>
      <c r="AN50" s="24">
        <f t="shared" si="57"/>
        <v>0</v>
      </c>
      <c r="AO50" s="24">
        <f t="shared" si="57"/>
        <v>0</v>
      </c>
      <c r="AP50" s="24">
        <f t="shared" si="57"/>
        <v>0</v>
      </c>
      <c r="AQ50" s="24">
        <f t="shared" si="57"/>
        <v>0</v>
      </c>
      <c r="AR50" s="24">
        <f t="shared" si="57"/>
        <v>0</v>
      </c>
      <c r="AS50" s="24">
        <f t="shared" si="57"/>
        <v>0</v>
      </c>
      <c r="AT50" s="24">
        <f t="shared" si="57"/>
        <v>0</v>
      </c>
      <c r="AU50" s="24">
        <f t="shared" si="57"/>
        <v>0</v>
      </c>
      <c r="AV50" s="24">
        <f t="shared" si="57"/>
        <v>0</v>
      </c>
      <c r="AW50" s="24">
        <f t="shared" si="57"/>
        <v>0</v>
      </c>
      <c r="AX50" s="24">
        <f t="shared" si="57"/>
        <v>0</v>
      </c>
      <c r="AY50" s="24">
        <f t="shared" si="57"/>
        <v>0</v>
      </c>
      <c r="AZ50" s="24">
        <f t="shared" si="57"/>
        <v>20.790739760000001</v>
      </c>
      <c r="BA50" s="24">
        <f t="shared" si="57"/>
        <v>25.679018920000004</v>
      </c>
      <c r="BB50" s="24">
        <f t="shared" si="57"/>
        <v>0</v>
      </c>
      <c r="BC50" s="24">
        <f t="shared" si="57"/>
        <v>0</v>
      </c>
      <c r="BD50" s="24">
        <f t="shared" si="57"/>
        <v>0</v>
      </c>
      <c r="BE50" s="24">
        <f t="shared" si="57"/>
        <v>0</v>
      </c>
    </row>
    <row r="51" spans="1:57" s="23" customFormat="1" ht="67.5" x14ac:dyDescent="0.15">
      <c r="A51" s="16" t="s">
        <v>201</v>
      </c>
      <c r="B51" s="17" t="s">
        <v>202</v>
      </c>
      <c r="C51" s="18" t="s">
        <v>203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10.91526028</v>
      </c>
      <c r="BA51" s="24">
        <v>6.04537076</v>
      </c>
      <c r="BB51" s="24">
        <v>0</v>
      </c>
      <c r="BC51" s="24">
        <v>0</v>
      </c>
      <c r="BD51" s="24">
        <v>0</v>
      </c>
      <c r="BE51" s="24">
        <v>0</v>
      </c>
    </row>
    <row r="52" spans="1:57" s="23" customFormat="1" ht="33.75" x14ac:dyDescent="0.15">
      <c r="A52" s="16" t="s">
        <v>204</v>
      </c>
      <c r="B52" s="17" t="s">
        <v>205</v>
      </c>
      <c r="C52" s="18" t="s">
        <v>206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4">
        <v>0</v>
      </c>
      <c r="AE52" s="24">
        <v>0</v>
      </c>
      <c r="AF52" s="24">
        <v>0</v>
      </c>
      <c r="AG52" s="24">
        <v>0</v>
      </c>
      <c r="AH52" s="24">
        <v>0</v>
      </c>
      <c r="AI52" s="24">
        <v>0</v>
      </c>
      <c r="AJ52" s="24">
        <v>0</v>
      </c>
      <c r="AK52" s="24">
        <v>0</v>
      </c>
      <c r="AL52" s="24">
        <v>0</v>
      </c>
      <c r="AM52" s="24">
        <v>0</v>
      </c>
      <c r="AN52" s="24">
        <v>0</v>
      </c>
      <c r="AO52" s="24">
        <v>0</v>
      </c>
      <c r="AP52" s="24">
        <v>0</v>
      </c>
      <c r="AQ52" s="24">
        <v>0</v>
      </c>
      <c r="AR52" s="24">
        <v>0</v>
      </c>
      <c r="AS52" s="24"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  <c r="AY52" s="24">
        <v>0</v>
      </c>
      <c r="AZ52" s="24">
        <v>9.8754794799999992</v>
      </c>
      <c r="BA52" s="24">
        <v>19.633648160000003</v>
      </c>
      <c r="BB52" s="24">
        <v>0</v>
      </c>
      <c r="BC52" s="24">
        <v>0</v>
      </c>
      <c r="BD52" s="24">
        <v>0</v>
      </c>
      <c r="BE52" s="24">
        <v>0</v>
      </c>
    </row>
    <row r="53" spans="1:57" s="2" customFormat="1" ht="33.75" x14ac:dyDescent="0.15">
      <c r="A53" s="19" t="s">
        <v>73</v>
      </c>
      <c r="B53" s="26" t="s">
        <v>74</v>
      </c>
      <c r="C53" s="16" t="s">
        <v>38</v>
      </c>
      <c r="D53" s="24">
        <f>SUM(D54,D61)</f>
        <v>0</v>
      </c>
      <c r="E53" s="24">
        <f t="shared" ref="E53:BE53" si="62">SUM(E54,E61)</f>
        <v>0</v>
      </c>
      <c r="F53" s="24">
        <f t="shared" si="62"/>
        <v>0</v>
      </c>
      <c r="G53" s="24">
        <f t="shared" si="62"/>
        <v>0</v>
      </c>
      <c r="H53" s="24">
        <f t="shared" si="62"/>
        <v>0</v>
      </c>
      <c r="I53" s="24">
        <f t="shared" si="62"/>
        <v>0</v>
      </c>
      <c r="J53" s="24">
        <f t="shared" si="62"/>
        <v>0</v>
      </c>
      <c r="K53" s="24">
        <f t="shared" si="62"/>
        <v>0</v>
      </c>
      <c r="L53" s="24">
        <f t="shared" si="62"/>
        <v>0</v>
      </c>
      <c r="M53" s="24">
        <f t="shared" si="62"/>
        <v>0</v>
      </c>
      <c r="N53" s="24">
        <f t="shared" si="62"/>
        <v>0</v>
      </c>
      <c r="O53" s="24">
        <f t="shared" si="62"/>
        <v>0</v>
      </c>
      <c r="P53" s="24">
        <f t="shared" si="62"/>
        <v>0</v>
      </c>
      <c r="Q53" s="24">
        <f t="shared" si="62"/>
        <v>0</v>
      </c>
      <c r="R53" s="24">
        <f t="shared" si="62"/>
        <v>0</v>
      </c>
      <c r="S53" s="24">
        <f t="shared" si="62"/>
        <v>0</v>
      </c>
      <c r="T53" s="24">
        <f t="shared" si="62"/>
        <v>0</v>
      </c>
      <c r="U53" s="24">
        <f t="shared" si="62"/>
        <v>0</v>
      </c>
      <c r="V53" s="24">
        <f t="shared" si="62"/>
        <v>12.05</v>
      </c>
      <c r="W53" s="24">
        <f t="shared" si="62"/>
        <v>15.1615</v>
      </c>
      <c r="X53" s="24">
        <f t="shared" ref="X53" si="63">SUM(X54,X61)</f>
        <v>2.548</v>
      </c>
      <c r="Y53" s="24">
        <f t="shared" ref="Y53" si="64">SUM(Y54,Y61)</f>
        <v>3.7090000000000001</v>
      </c>
      <c r="Z53" s="24">
        <f t="shared" si="62"/>
        <v>0</v>
      </c>
      <c r="AA53" s="24">
        <f t="shared" si="62"/>
        <v>0</v>
      </c>
      <c r="AB53" s="24">
        <f t="shared" si="62"/>
        <v>0</v>
      </c>
      <c r="AC53" s="24">
        <f t="shared" si="62"/>
        <v>0</v>
      </c>
      <c r="AD53" s="24">
        <f t="shared" si="62"/>
        <v>0</v>
      </c>
      <c r="AE53" s="24">
        <f t="shared" si="62"/>
        <v>0</v>
      </c>
      <c r="AF53" s="24">
        <f t="shared" ref="AF53" si="65">SUM(AF54,AF61)</f>
        <v>0</v>
      </c>
      <c r="AG53" s="24">
        <f t="shared" ref="AG53" si="66">SUM(AG54,AG61)</f>
        <v>0</v>
      </c>
      <c r="AH53" s="24">
        <f t="shared" si="62"/>
        <v>0</v>
      </c>
      <c r="AI53" s="24">
        <f t="shared" si="62"/>
        <v>0</v>
      </c>
      <c r="AJ53" s="24">
        <f t="shared" si="62"/>
        <v>0</v>
      </c>
      <c r="AK53" s="24">
        <f t="shared" si="62"/>
        <v>0</v>
      </c>
      <c r="AL53" s="24">
        <f t="shared" si="62"/>
        <v>0</v>
      </c>
      <c r="AM53" s="24">
        <f t="shared" si="62"/>
        <v>0</v>
      </c>
      <c r="AN53" s="24">
        <f t="shared" si="62"/>
        <v>0</v>
      </c>
      <c r="AO53" s="24">
        <f t="shared" si="62"/>
        <v>0</v>
      </c>
      <c r="AP53" s="24">
        <f t="shared" si="62"/>
        <v>0</v>
      </c>
      <c r="AQ53" s="24">
        <f t="shared" si="62"/>
        <v>0</v>
      </c>
      <c r="AR53" s="24">
        <f t="shared" si="62"/>
        <v>0</v>
      </c>
      <c r="AS53" s="24">
        <f t="shared" si="62"/>
        <v>0</v>
      </c>
      <c r="AT53" s="24">
        <f t="shared" si="62"/>
        <v>0</v>
      </c>
      <c r="AU53" s="24">
        <f t="shared" si="62"/>
        <v>0</v>
      </c>
      <c r="AV53" s="24">
        <f t="shared" si="62"/>
        <v>0</v>
      </c>
      <c r="AW53" s="24">
        <f t="shared" si="62"/>
        <v>0</v>
      </c>
      <c r="AX53" s="24">
        <f t="shared" si="62"/>
        <v>0</v>
      </c>
      <c r="AY53" s="24">
        <f t="shared" si="62"/>
        <v>0</v>
      </c>
      <c r="AZ53" s="24">
        <f t="shared" si="62"/>
        <v>0</v>
      </c>
      <c r="BA53" s="24">
        <f t="shared" si="62"/>
        <v>0</v>
      </c>
      <c r="BB53" s="24">
        <f t="shared" si="62"/>
        <v>0</v>
      </c>
      <c r="BC53" s="24">
        <f t="shared" si="62"/>
        <v>0</v>
      </c>
      <c r="BD53" s="24">
        <f t="shared" si="62"/>
        <v>0</v>
      </c>
      <c r="BE53" s="24">
        <f t="shared" si="62"/>
        <v>0</v>
      </c>
    </row>
    <row r="54" spans="1:57" s="2" customFormat="1" ht="22.5" x14ac:dyDescent="0.15">
      <c r="A54" s="16" t="s">
        <v>75</v>
      </c>
      <c r="B54" s="26" t="s">
        <v>76</v>
      </c>
      <c r="C54" s="16" t="s">
        <v>38</v>
      </c>
      <c r="D54" s="24">
        <f>SUM(D55:D60)</f>
        <v>0</v>
      </c>
      <c r="E54" s="24">
        <f t="shared" ref="E54:BE54" si="67">SUM(E55:E60)</f>
        <v>0</v>
      </c>
      <c r="F54" s="24">
        <f t="shared" si="67"/>
        <v>0</v>
      </c>
      <c r="G54" s="24">
        <f t="shared" si="67"/>
        <v>0</v>
      </c>
      <c r="H54" s="24">
        <f t="shared" si="67"/>
        <v>0</v>
      </c>
      <c r="I54" s="24">
        <f t="shared" si="67"/>
        <v>0</v>
      </c>
      <c r="J54" s="24">
        <f t="shared" si="67"/>
        <v>0</v>
      </c>
      <c r="K54" s="24">
        <f t="shared" si="67"/>
        <v>0</v>
      </c>
      <c r="L54" s="24">
        <f t="shared" si="67"/>
        <v>0</v>
      </c>
      <c r="M54" s="24">
        <f t="shared" si="67"/>
        <v>0</v>
      </c>
      <c r="N54" s="24">
        <f t="shared" si="67"/>
        <v>0</v>
      </c>
      <c r="O54" s="24">
        <f t="shared" si="67"/>
        <v>0</v>
      </c>
      <c r="P54" s="24">
        <f t="shared" si="67"/>
        <v>0</v>
      </c>
      <c r="Q54" s="24">
        <f t="shared" si="67"/>
        <v>0</v>
      </c>
      <c r="R54" s="24">
        <f t="shared" si="67"/>
        <v>0</v>
      </c>
      <c r="S54" s="24">
        <f t="shared" si="67"/>
        <v>0</v>
      </c>
      <c r="T54" s="24">
        <f t="shared" si="67"/>
        <v>0</v>
      </c>
      <c r="U54" s="24">
        <f t="shared" si="67"/>
        <v>0</v>
      </c>
      <c r="V54" s="24">
        <f t="shared" si="67"/>
        <v>12.05</v>
      </c>
      <c r="W54" s="24">
        <f t="shared" si="67"/>
        <v>15.1615</v>
      </c>
      <c r="X54" s="24">
        <f t="shared" ref="X54" si="68">SUM(X55:X60)</f>
        <v>2.548</v>
      </c>
      <c r="Y54" s="24">
        <f t="shared" ref="Y54" si="69">SUM(Y55:Y60)</f>
        <v>2.7930000000000001</v>
      </c>
      <c r="Z54" s="24">
        <f t="shared" si="67"/>
        <v>0</v>
      </c>
      <c r="AA54" s="24">
        <f t="shared" si="67"/>
        <v>0</v>
      </c>
      <c r="AB54" s="24">
        <f t="shared" si="67"/>
        <v>0</v>
      </c>
      <c r="AC54" s="24">
        <f t="shared" si="67"/>
        <v>0</v>
      </c>
      <c r="AD54" s="24">
        <f t="shared" si="67"/>
        <v>0</v>
      </c>
      <c r="AE54" s="24">
        <f t="shared" si="67"/>
        <v>0</v>
      </c>
      <c r="AF54" s="24">
        <f t="shared" ref="AF54" si="70">SUM(AF55:AF60)</f>
        <v>0</v>
      </c>
      <c r="AG54" s="24">
        <f t="shared" ref="AG54" si="71">SUM(AG55:AG60)</f>
        <v>0</v>
      </c>
      <c r="AH54" s="24">
        <f t="shared" si="67"/>
        <v>0</v>
      </c>
      <c r="AI54" s="24">
        <f t="shared" si="67"/>
        <v>0</v>
      </c>
      <c r="AJ54" s="24">
        <f t="shared" si="67"/>
        <v>0</v>
      </c>
      <c r="AK54" s="24">
        <f t="shared" si="67"/>
        <v>0</v>
      </c>
      <c r="AL54" s="24">
        <f t="shared" si="67"/>
        <v>0</v>
      </c>
      <c r="AM54" s="24">
        <f t="shared" si="67"/>
        <v>0</v>
      </c>
      <c r="AN54" s="24">
        <f t="shared" si="67"/>
        <v>0</v>
      </c>
      <c r="AO54" s="24">
        <f t="shared" si="67"/>
        <v>0</v>
      </c>
      <c r="AP54" s="24">
        <f t="shared" si="67"/>
        <v>0</v>
      </c>
      <c r="AQ54" s="24">
        <f t="shared" si="67"/>
        <v>0</v>
      </c>
      <c r="AR54" s="24">
        <f t="shared" si="67"/>
        <v>0</v>
      </c>
      <c r="AS54" s="24">
        <f t="shared" si="67"/>
        <v>0</v>
      </c>
      <c r="AT54" s="24">
        <f t="shared" si="67"/>
        <v>0</v>
      </c>
      <c r="AU54" s="24">
        <f t="shared" si="67"/>
        <v>0</v>
      </c>
      <c r="AV54" s="24">
        <f t="shared" si="67"/>
        <v>0</v>
      </c>
      <c r="AW54" s="24">
        <f t="shared" si="67"/>
        <v>0</v>
      </c>
      <c r="AX54" s="24">
        <f t="shared" si="67"/>
        <v>0</v>
      </c>
      <c r="AY54" s="24">
        <f t="shared" si="67"/>
        <v>0</v>
      </c>
      <c r="AZ54" s="24">
        <f t="shared" si="67"/>
        <v>0</v>
      </c>
      <c r="BA54" s="24">
        <f t="shared" si="67"/>
        <v>0</v>
      </c>
      <c r="BB54" s="24">
        <f t="shared" si="67"/>
        <v>0</v>
      </c>
      <c r="BC54" s="24">
        <f t="shared" si="67"/>
        <v>0</v>
      </c>
      <c r="BD54" s="24">
        <f t="shared" si="67"/>
        <v>0</v>
      </c>
      <c r="BE54" s="24">
        <f t="shared" si="67"/>
        <v>0</v>
      </c>
    </row>
    <row r="55" spans="1:57" s="23" customFormat="1" ht="45" x14ac:dyDescent="0.15">
      <c r="A55" s="16" t="s">
        <v>210</v>
      </c>
      <c r="B55" s="17" t="s">
        <v>211</v>
      </c>
      <c r="C55" s="18" t="s">
        <v>212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1.488</v>
      </c>
      <c r="Y55" s="24">
        <v>1.6080000000000001</v>
      </c>
      <c r="Z55" s="24">
        <v>0</v>
      </c>
      <c r="AA55" s="24">
        <v>0</v>
      </c>
      <c r="AB55" s="24">
        <v>0</v>
      </c>
      <c r="AC55" s="24">
        <v>0</v>
      </c>
      <c r="AD55" s="24">
        <v>0</v>
      </c>
      <c r="AE55" s="24">
        <v>0</v>
      </c>
      <c r="AF55" s="24">
        <v>0</v>
      </c>
      <c r="AG55" s="24">
        <v>0</v>
      </c>
      <c r="AH55" s="24">
        <v>0</v>
      </c>
      <c r="AI55" s="24">
        <v>0</v>
      </c>
      <c r="AJ55" s="24">
        <v>0</v>
      </c>
      <c r="AK55" s="24"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  <c r="BA55" s="24">
        <v>0</v>
      </c>
      <c r="BB55" s="24">
        <v>0</v>
      </c>
      <c r="BC55" s="24">
        <v>0</v>
      </c>
      <c r="BD55" s="24">
        <v>0</v>
      </c>
      <c r="BE55" s="24">
        <v>0</v>
      </c>
    </row>
    <row r="56" spans="1:57" s="23" customFormat="1" ht="56.25" x14ac:dyDescent="0.15">
      <c r="A56" s="16" t="s">
        <v>213</v>
      </c>
      <c r="B56" s="17" t="s">
        <v>214</v>
      </c>
      <c r="C56" s="18" t="s">
        <v>215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1.06</v>
      </c>
      <c r="Y56" s="24">
        <v>1.1850000000000001</v>
      </c>
      <c r="Z56" s="24">
        <v>0</v>
      </c>
      <c r="AA56" s="24">
        <v>0</v>
      </c>
      <c r="AB56" s="24">
        <v>0</v>
      </c>
      <c r="AC56" s="24">
        <v>0</v>
      </c>
      <c r="AD56" s="24">
        <v>0</v>
      </c>
      <c r="AE56" s="24">
        <v>0</v>
      </c>
      <c r="AF56" s="24">
        <v>0</v>
      </c>
      <c r="AG56" s="24">
        <v>0</v>
      </c>
      <c r="AH56" s="24">
        <v>0</v>
      </c>
      <c r="AI56" s="24">
        <v>0</v>
      </c>
      <c r="AJ56" s="24">
        <v>0</v>
      </c>
      <c r="AK56" s="24">
        <v>0</v>
      </c>
      <c r="AL56" s="24">
        <v>0</v>
      </c>
      <c r="AM56" s="24">
        <v>0</v>
      </c>
      <c r="AN56" s="24">
        <v>0</v>
      </c>
      <c r="AO56" s="24">
        <v>0</v>
      </c>
      <c r="AP56" s="24">
        <v>0</v>
      </c>
      <c r="AQ56" s="24">
        <v>0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>
        <v>0</v>
      </c>
      <c r="AX56" s="24">
        <v>0</v>
      </c>
      <c r="AY56" s="24">
        <v>0</v>
      </c>
      <c r="AZ56" s="24">
        <v>0</v>
      </c>
      <c r="BA56" s="24">
        <v>0</v>
      </c>
      <c r="BB56" s="24">
        <v>0</v>
      </c>
      <c r="BC56" s="24">
        <v>0</v>
      </c>
      <c r="BD56" s="24">
        <v>0</v>
      </c>
      <c r="BE56" s="24">
        <v>0</v>
      </c>
    </row>
    <row r="57" spans="1:57" s="23" customFormat="1" ht="33.75" x14ac:dyDescent="0.15">
      <c r="A57" s="16" t="s">
        <v>216</v>
      </c>
      <c r="B57" s="17" t="s">
        <v>217</v>
      </c>
      <c r="C57" s="18" t="s">
        <v>218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1.45</v>
      </c>
      <c r="W57" s="24">
        <v>1.67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4">
        <v>0</v>
      </c>
      <c r="AG57" s="24">
        <v>0</v>
      </c>
      <c r="AH57" s="24">
        <v>0</v>
      </c>
      <c r="AI57" s="24">
        <v>0</v>
      </c>
      <c r="AJ57" s="24">
        <v>0</v>
      </c>
      <c r="AK57" s="24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  <c r="BB57" s="24">
        <v>0</v>
      </c>
      <c r="BC57" s="24">
        <v>0</v>
      </c>
      <c r="BD57" s="24">
        <v>0</v>
      </c>
      <c r="BE57" s="24">
        <v>0</v>
      </c>
    </row>
    <row r="58" spans="1:57" s="23" customFormat="1" ht="33.75" x14ac:dyDescent="0.15">
      <c r="A58" s="16" t="s">
        <v>219</v>
      </c>
      <c r="B58" s="17" t="s">
        <v>220</v>
      </c>
      <c r="C58" s="18" t="s">
        <v>221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7.7</v>
      </c>
      <c r="W58" s="24">
        <v>8.5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 s="24">
        <v>0</v>
      </c>
      <c r="AH58" s="24">
        <v>0</v>
      </c>
      <c r="AI58" s="24">
        <v>0</v>
      </c>
      <c r="AJ58" s="24">
        <v>0</v>
      </c>
      <c r="AK58" s="24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4">
        <v>0</v>
      </c>
      <c r="AX58" s="24">
        <v>0</v>
      </c>
      <c r="AY58" s="24">
        <v>0</v>
      </c>
      <c r="AZ58" s="24">
        <v>0</v>
      </c>
      <c r="BA58" s="24">
        <v>0</v>
      </c>
      <c r="BB58" s="24">
        <v>0</v>
      </c>
      <c r="BC58" s="24">
        <v>0</v>
      </c>
      <c r="BD58" s="24">
        <v>0</v>
      </c>
      <c r="BE58" s="24">
        <v>0</v>
      </c>
    </row>
    <row r="59" spans="1:57" s="23" customFormat="1" ht="33.75" x14ac:dyDescent="0.15">
      <c r="A59" s="16" t="s">
        <v>222</v>
      </c>
      <c r="B59" s="17" t="s">
        <v>223</v>
      </c>
      <c r="C59" s="18" t="s">
        <v>224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1.05</v>
      </c>
      <c r="W59" s="24">
        <v>1.7645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0</v>
      </c>
      <c r="AE59" s="24">
        <v>0</v>
      </c>
      <c r="AF59" s="24">
        <v>0</v>
      </c>
      <c r="AG59" s="24">
        <v>0</v>
      </c>
      <c r="AH59" s="24">
        <v>0</v>
      </c>
      <c r="AI59" s="24">
        <v>0</v>
      </c>
      <c r="AJ59" s="24">
        <v>0</v>
      </c>
      <c r="AK59" s="24">
        <v>0</v>
      </c>
      <c r="AL59" s="24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S59" s="24">
        <v>0</v>
      </c>
      <c r="AT59" s="24">
        <v>0</v>
      </c>
      <c r="AU59" s="24">
        <v>0</v>
      </c>
      <c r="AV59" s="24">
        <v>0</v>
      </c>
      <c r="AW59" s="24">
        <v>0</v>
      </c>
      <c r="AX59" s="24">
        <v>0</v>
      </c>
      <c r="AY59" s="24">
        <v>0</v>
      </c>
      <c r="AZ59" s="24">
        <v>0</v>
      </c>
      <c r="BA59" s="24">
        <v>0</v>
      </c>
      <c r="BB59" s="24">
        <v>0</v>
      </c>
      <c r="BC59" s="24">
        <v>0</v>
      </c>
      <c r="BD59" s="24">
        <v>0</v>
      </c>
      <c r="BE59" s="24">
        <v>0</v>
      </c>
    </row>
    <row r="60" spans="1:57" s="23" customFormat="1" ht="33.75" x14ac:dyDescent="0.15">
      <c r="A60" s="16" t="s">
        <v>225</v>
      </c>
      <c r="B60" s="17" t="s">
        <v>226</v>
      </c>
      <c r="C60" s="18" t="s">
        <v>227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1.85</v>
      </c>
      <c r="W60" s="24">
        <v>3.2269999999999999</v>
      </c>
      <c r="X60" s="24">
        <v>0</v>
      </c>
      <c r="Y60" s="24">
        <v>0</v>
      </c>
      <c r="Z60" s="24">
        <v>0</v>
      </c>
      <c r="AA60" s="24">
        <v>0</v>
      </c>
      <c r="AB60" s="24">
        <v>0</v>
      </c>
      <c r="AC60" s="24">
        <v>0</v>
      </c>
      <c r="AD60" s="24">
        <v>0</v>
      </c>
      <c r="AE60" s="24">
        <v>0</v>
      </c>
      <c r="AF60" s="24">
        <v>0</v>
      </c>
      <c r="AG60" s="24">
        <v>0</v>
      </c>
      <c r="AH60" s="24">
        <v>0</v>
      </c>
      <c r="AI60" s="24">
        <v>0</v>
      </c>
      <c r="AJ60" s="24">
        <v>0</v>
      </c>
      <c r="AK60" s="24">
        <v>0</v>
      </c>
      <c r="AL60" s="24">
        <v>0</v>
      </c>
      <c r="AM60" s="24">
        <v>0</v>
      </c>
      <c r="AN60" s="24">
        <v>0</v>
      </c>
      <c r="AO60" s="24">
        <v>0</v>
      </c>
      <c r="AP60" s="24">
        <v>0</v>
      </c>
      <c r="AQ60" s="24">
        <v>0</v>
      </c>
      <c r="AR60" s="24">
        <v>0</v>
      </c>
      <c r="AS60" s="24">
        <v>0</v>
      </c>
      <c r="AT60" s="24">
        <v>0</v>
      </c>
      <c r="AU60" s="24">
        <v>0</v>
      </c>
      <c r="AV60" s="24">
        <v>0</v>
      </c>
      <c r="AW60" s="24">
        <v>0</v>
      </c>
      <c r="AX60" s="24">
        <v>0</v>
      </c>
      <c r="AY60" s="24">
        <v>0</v>
      </c>
      <c r="AZ60" s="24">
        <v>0</v>
      </c>
      <c r="BA60" s="24">
        <v>0</v>
      </c>
      <c r="BB60" s="24">
        <v>0</v>
      </c>
      <c r="BC60" s="24">
        <v>0</v>
      </c>
      <c r="BD60" s="24">
        <v>0</v>
      </c>
      <c r="BE60" s="24">
        <v>0</v>
      </c>
    </row>
    <row r="61" spans="1:57" s="2" customFormat="1" ht="22.5" x14ac:dyDescent="0.15">
      <c r="A61" s="16" t="s">
        <v>77</v>
      </c>
      <c r="B61" s="26" t="s">
        <v>78</v>
      </c>
      <c r="C61" s="16" t="s">
        <v>38</v>
      </c>
      <c r="D61" s="24">
        <f>SUM(D62)</f>
        <v>0</v>
      </c>
      <c r="E61" s="24">
        <f t="shared" ref="E61:BE61" si="72">SUM(E62)</f>
        <v>0</v>
      </c>
      <c r="F61" s="24">
        <f t="shared" si="72"/>
        <v>0</v>
      </c>
      <c r="G61" s="24">
        <f t="shared" si="72"/>
        <v>0</v>
      </c>
      <c r="H61" s="24">
        <f t="shared" si="72"/>
        <v>0</v>
      </c>
      <c r="I61" s="24">
        <f t="shared" si="72"/>
        <v>0</v>
      </c>
      <c r="J61" s="24">
        <f t="shared" si="72"/>
        <v>0</v>
      </c>
      <c r="K61" s="24">
        <f t="shared" si="72"/>
        <v>0</v>
      </c>
      <c r="L61" s="24">
        <f t="shared" si="72"/>
        <v>0</v>
      </c>
      <c r="M61" s="24">
        <f t="shared" si="72"/>
        <v>0</v>
      </c>
      <c r="N61" s="24">
        <f t="shared" si="72"/>
        <v>0</v>
      </c>
      <c r="O61" s="24">
        <f t="shared" si="72"/>
        <v>0</v>
      </c>
      <c r="P61" s="24">
        <f t="shared" si="72"/>
        <v>0</v>
      </c>
      <c r="Q61" s="24">
        <f t="shared" si="72"/>
        <v>0</v>
      </c>
      <c r="R61" s="24">
        <f t="shared" si="72"/>
        <v>0</v>
      </c>
      <c r="S61" s="24">
        <f t="shared" si="72"/>
        <v>0</v>
      </c>
      <c r="T61" s="24">
        <f t="shared" si="72"/>
        <v>0</v>
      </c>
      <c r="U61" s="24">
        <f t="shared" si="72"/>
        <v>0</v>
      </c>
      <c r="V61" s="24">
        <f t="shared" si="72"/>
        <v>0</v>
      </c>
      <c r="W61" s="24">
        <f t="shared" si="72"/>
        <v>0</v>
      </c>
      <c r="X61" s="24">
        <f t="shared" ref="X61" si="73">SUM(X62)</f>
        <v>0</v>
      </c>
      <c r="Y61" s="24">
        <f t="shared" ref="Y61" si="74">SUM(Y62)</f>
        <v>0.91600000000000004</v>
      </c>
      <c r="Z61" s="24">
        <f t="shared" si="72"/>
        <v>0</v>
      </c>
      <c r="AA61" s="24">
        <f t="shared" si="72"/>
        <v>0</v>
      </c>
      <c r="AB61" s="24">
        <f t="shared" si="72"/>
        <v>0</v>
      </c>
      <c r="AC61" s="24">
        <f t="shared" si="72"/>
        <v>0</v>
      </c>
      <c r="AD61" s="24">
        <f t="shared" si="72"/>
        <v>0</v>
      </c>
      <c r="AE61" s="24">
        <f t="shared" si="72"/>
        <v>0</v>
      </c>
      <c r="AF61" s="24">
        <f t="shared" ref="AF61" si="75">SUM(AF62)</f>
        <v>0</v>
      </c>
      <c r="AG61" s="24">
        <f t="shared" ref="AG61" si="76">SUM(AG62)</f>
        <v>0</v>
      </c>
      <c r="AH61" s="24">
        <f t="shared" si="72"/>
        <v>0</v>
      </c>
      <c r="AI61" s="24">
        <f t="shared" si="72"/>
        <v>0</v>
      </c>
      <c r="AJ61" s="24">
        <f t="shared" si="72"/>
        <v>0</v>
      </c>
      <c r="AK61" s="24">
        <f t="shared" si="72"/>
        <v>0</v>
      </c>
      <c r="AL61" s="24">
        <f t="shared" si="72"/>
        <v>0</v>
      </c>
      <c r="AM61" s="24">
        <f t="shared" si="72"/>
        <v>0</v>
      </c>
      <c r="AN61" s="24">
        <f t="shared" si="72"/>
        <v>0</v>
      </c>
      <c r="AO61" s="24">
        <f t="shared" si="72"/>
        <v>0</v>
      </c>
      <c r="AP61" s="24">
        <f t="shared" si="72"/>
        <v>0</v>
      </c>
      <c r="AQ61" s="24">
        <f t="shared" si="72"/>
        <v>0</v>
      </c>
      <c r="AR61" s="24">
        <f t="shared" si="72"/>
        <v>0</v>
      </c>
      <c r="AS61" s="24">
        <f t="shared" si="72"/>
        <v>0</v>
      </c>
      <c r="AT61" s="24">
        <f t="shared" si="72"/>
        <v>0</v>
      </c>
      <c r="AU61" s="24">
        <f t="shared" si="72"/>
        <v>0</v>
      </c>
      <c r="AV61" s="24">
        <f t="shared" si="72"/>
        <v>0</v>
      </c>
      <c r="AW61" s="24">
        <f t="shared" si="72"/>
        <v>0</v>
      </c>
      <c r="AX61" s="24">
        <f t="shared" si="72"/>
        <v>0</v>
      </c>
      <c r="AY61" s="24">
        <f t="shared" si="72"/>
        <v>0</v>
      </c>
      <c r="AZ61" s="24">
        <f t="shared" si="72"/>
        <v>0</v>
      </c>
      <c r="BA61" s="24">
        <f t="shared" si="72"/>
        <v>0</v>
      </c>
      <c r="BB61" s="24">
        <f t="shared" si="72"/>
        <v>0</v>
      </c>
      <c r="BC61" s="24">
        <f t="shared" si="72"/>
        <v>0</v>
      </c>
      <c r="BD61" s="24">
        <f t="shared" si="72"/>
        <v>0</v>
      </c>
      <c r="BE61" s="24">
        <f t="shared" si="72"/>
        <v>0</v>
      </c>
    </row>
    <row r="62" spans="1:57" s="23" customFormat="1" ht="22.5" x14ac:dyDescent="0.15">
      <c r="A62" s="16" t="s">
        <v>207</v>
      </c>
      <c r="B62" s="17" t="s">
        <v>208</v>
      </c>
      <c r="C62" s="18" t="s">
        <v>209</v>
      </c>
      <c r="D62" s="24" t="s">
        <v>169</v>
      </c>
      <c r="E62" s="24">
        <v>0</v>
      </c>
      <c r="F62" s="24" t="s">
        <v>169</v>
      </c>
      <c r="G62" s="24">
        <v>0</v>
      </c>
      <c r="H62" s="24" t="s">
        <v>169</v>
      </c>
      <c r="I62" s="24">
        <v>0</v>
      </c>
      <c r="J62" s="24" t="s">
        <v>169</v>
      </c>
      <c r="K62" s="24">
        <v>0</v>
      </c>
      <c r="L62" s="24" t="s">
        <v>169</v>
      </c>
      <c r="M62" s="24">
        <v>0</v>
      </c>
      <c r="N62" s="24" t="s">
        <v>169</v>
      </c>
      <c r="O62" s="24">
        <v>0</v>
      </c>
      <c r="P62" s="24" t="s">
        <v>169</v>
      </c>
      <c r="Q62" s="24">
        <v>0</v>
      </c>
      <c r="R62" s="24" t="s">
        <v>169</v>
      </c>
      <c r="S62" s="24">
        <v>0</v>
      </c>
      <c r="T62" s="24" t="s">
        <v>169</v>
      </c>
      <c r="U62" s="24">
        <v>0</v>
      </c>
      <c r="V62" s="24" t="s">
        <v>169</v>
      </c>
      <c r="W62" s="24">
        <v>0</v>
      </c>
      <c r="X62" s="24" t="s">
        <v>169</v>
      </c>
      <c r="Y62" s="24">
        <v>0.91600000000000004</v>
      </c>
      <c r="Z62" s="24" t="s">
        <v>169</v>
      </c>
      <c r="AA62" s="24">
        <v>0</v>
      </c>
      <c r="AB62" s="24" t="s">
        <v>169</v>
      </c>
      <c r="AC62" s="24">
        <v>0</v>
      </c>
      <c r="AD62" s="24" t="s">
        <v>169</v>
      </c>
      <c r="AE62" s="24">
        <v>0</v>
      </c>
      <c r="AF62" s="24" t="s">
        <v>169</v>
      </c>
      <c r="AG62" s="24">
        <v>0</v>
      </c>
      <c r="AH62" s="24" t="s">
        <v>169</v>
      </c>
      <c r="AI62" s="24">
        <v>0</v>
      </c>
      <c r="AJ62" s="24" t="s">
        <v>169</v>
      </c>
      <c r="AK62" s="24">
        <v>0</v>
      </c>
      <c r="AL62" s="24" t="s">
        <v>169</v>
      </c>
      <c r="AM62" s="24">
        <v>0</v>
      </c>
      <c r="AN62" s="24" t="s">
        <v>169</v>
      </c>
      <c r="AO62" s="24">
        <v>0</v>
      </c>
      <c r="AP62" s="24" t="s">
        <v>169</v>
      </c>
      <c r="AQ62" s="24">
        <v>0</v>
      </c>
      <c r="AR62" s="24">
        <v>0</v>
      </c>
      <c r="AS62" s="24">
        <v>0</v>
      </c>
      <c r="AT62" s="24" t="s">
        <v>169</v>
      </c>
      <c r="AU62" s="24">
        <v>0</v>
      </c>
      <c r="AV62" s="24" t="s">
        <v>169</v>
      </c>
      <c r="AW62" s="24">
        <v>0</v>
      </c>
      <c r="AX62" s="24" t="s">
        <v>169</v>
      </c>
      <c r="AY62" s="24">
        <v>0</v>
      </c>
      <c r="AZ62" s="24" t="s">
        <v>169</v>
      </c>
      <c r="BA62" s="24">
        <v>0</v>
      </c>
      <c r="BB62" s="24" t="s">
        <v>169</v>
      </c>
      <c r="BC62" s="24">
        <v>0</v>
      </c>
      <c r="BD62" s="24" t="s">
        <v>169</v>
      </c>
      <c r="BE62" s="24">
        <v>0</v>
      </c>
    </row>
    <row r="63" spans="1:57" s="2" customFormat="1" ht="22.5" x14ac:dyDescent="0.15">
      <c r="A63" s="16" t="s">
        <v>79</v>
      </c>
      <c r="B63" s="26" t="s">
        <v>80</v>
      </c>
      <c r="C63" s="16" t="s">
        <v>38</v>
      </c>
      <c r="D63" s="22">
        <v>0</v>
      </c>
      <c r="E63" s="22">
        <v>0</v>
      </c>
      <c r="F63" s="24">
        <v>0</v>
      </c>
      <c r="G63" s="22">
        <v>0</v>
      </c>
      <c r="H63" s="24">
        <v>0</v>
      </c>
      <c r="I63" s="24">
        <v>0</v>
      </c>
      <c r="J63" s="24">
        <v>0</v>
      </c>
      <c r="K63" s="22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  <c r="AE63" s="24">
        <v>0</v>
      </c>
      <c r="AF63" s="24">
        <v>0</v>
      </c>
      <c r="AG63" s="24">
        <v>0</v>
      </c>
      <c r="AH63" s="24">
        <v>0</v>
      </c>
      <c r="AI63" s="24">
        <v>0</v>
      </c>
      <c r="AJ63" s="24">
        <v>0</v>
      </c>
      <c r="AK63" s="24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24">
        <v>0</v>
      </c>
      <c r="BA63" s="24">
        <v>0</v>
      </c>
      <c r="BB63" s="24">
        <v>0</v>
      </c>
      <c r="BC63" s="24">
        <v>0</v>
      </c>
      <c r="BD63" s="24">
        <v>0</v>
      </c>
      <c r="BE63" s="24">
        <v>0</v>
      </c>
    </row>
    <row r="64" spans="1:57" s="2" customFormat="1" ht="22.5" x14ac:dyDescent="0.15">
      <c r="A64" s="16" t="s">
        <v>81</v>
      </c>
      <c r="B64" s="26" t="s">
        <v>82</v>
      </c>
      <c r="C64" s="16" t="s">
        <v>38</v>
      </c>
      <c r="D64" s="22">
        <v>0</v>
      </c>
      <c r="E64" s="22">
        <v>0</v>
      </c>
      <c r="F64" s="24">
        <v>0</v>
      </c>
      <c r="G64" s="22">
        <v>0</v>
      </c>
      <c r="H64" s="24">
        <v>0</v>
      </c>
      <c r="I64" s="24">
        <v>0</v>
      </c>
      <c r="J64" s="24">
        <v>0</v>
      </c>
      <c r="K64" s="22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  <c r="AE64" s="24">
        <v>0</v>
      </c>
      <c r="AF64" s="24">
        <v>0</v>
      </c>
      <c r="AG64" s="24">
        <v>0</v>
      </c>
      <c r="AH64" s="24">
        <v>0</v>
      </c>
      <c r="AI64" s="24">
        <v>0</v>
      </c>
      <c r="AJ64" s="24">
        <v>0</v>
      </c>
      <c r="AK64" s="24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0</v>
      </c>
      <c r="AW64" s="24">
        <v>0</v>
      </c>
      <c r="AX64" s="24">
        <v>0</v>
      </c>
      <c r="AY64" s="24">
        <v>0</v>
      </c>
      <c r="AZ64" s="24">
        <v>0</v>
      </c>
      <c r="BA64" s="24">
        <v>0</v>
      </c>
      <c r="BB64" s="24">
        <v>0</v>
      </c>
      <c r="BC64" s="24">
        <v>0</v>
      </c>
      <c r="BD64" s="24">
        <v>0</v>
      </c>
      <c r="BE64" s="24">
        <v>0</v>
      </c>
    </row>
    <row r="65" spans="1:57" s="2" customFormat="1" ht="22.5" x14ac:dyDescent="0.15">
      <c r="A65" s="16" t="s">
        <v>83</v>
      </c>
      <c r="B65" s="26" t="s">
        <v>84</v>
      </c>
      <c r="C65" s="16" t="s">
        <v>38</v>
      </c>
      <c r="D65" s="22">
        <v>0</v>
      </c>
      <c r="E65" s="22">
        <v>0</v>
      </c>
      <c r="F65" s="24">
        <v>0</v>
      </c>
      <c r="G65" s="22">
        <v>0</v>
      </c>
      <c r="H65" s="24">
        <v>0</v>
      </c>
      <c r="I65" s="24">
        <v>0</v>
      </c>
      <c r="J65" s="24">
        <v>0</v>
      </c>
      <c r="K65" s="22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0</v>
      </c>
      <c r="AE65" s="24">
        <v>0</v>
      </c>
      <c r="AF65" s="24">
        <v>0</v>
      </c>
      <c r="AG65" s="24">
        <v>0</v>
      </c>
      <c r="AH65" s="24">
        <v>0</v>
      </c>
      <c r="AI65" s="24">
        <v>0</v>
      </c>
      <c r="AJ65" s="24">
        <v>0</v>
      </c>
      <c r="AK65" s="24">
        <v>0</v>
      </c>
      <c r="AL65" s="24">
        <v>0</v>
      </c>
      <c r="AM65" s="24">
        <v>0</v>
      </c>
      <c r="AN65" s="24">
        <v>0</v>
      </c>
      <c r="AO65" s="24">
        <v>0</v>
      </c>
      <c r="AP65" s="24">
        <v>0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0</v>
      </c>
      <c r="AW65" s="24">
        <v>0</v>
      </c>
      <c r="AX65" s="24">
        <v>0</v>
      </c>
      <c r="AY65" s="24">
        <v>0</v>
      </c>
      <c r="AZ65" s="24">
        <v>0</v>
      </c>
      <c r="BA65" s="24">
        <v>0</v>
      </c>
      <c r="BB65" s="24">
        <v>0</v>
      </c>
      <c r="BC65" s="24">
        <v>0</v>
      </c>
      <c r="BD65" s="24">
        <v>0</v>
      </c>
      <c r="BE65" s="24">
        <v>0</v>
      </c>
    </row>
    <row r="66" spans="1:57" s="2" customFormat="1" ht="33.75" x14ac:dyDescent="0.15">
      <c r="A66" s="16" t="s">
        <v>85</v>
      </c>
      <c r="B66" s="26" t="s">
        <v>86</v>
      </c>
      <c r="C66" s="16" t="s">
        <v>38</v>
      </c>
      <c r="D66" s="22">
        <v>0</v>
      </c>
      <c r="E66" s="22">
        <v>0</v>
      </c>
      <c r="F66" s="24">
        <v>0</v>
      </c>
      <c r="G66" s="22">
        <v>0</v>
      </c>
      <c r="H66" s="24">
        <v>0</v>
      </c>
      <c r="I66" s="24">
        <v>0</v>
      </c>
      <c r="J66" s="24">
        <v>0</v>
      </c>
      <c r="K66" s="22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4">
        <v>0</v>
      </c>
      <c r="AE66" s="24">
        <v>0</v>
      </c>
      <c r="AF66" s="24">
        <v>0</v>
      </c>
      <c r="AG66" s="24">
        <v>0</v>
      </c>
      <c r="AH66" s="24">
        <v>0</v>
      </c>
      <c r="AI66" s="24">
        <v>0</v>
      </c>
      <c r="AJ66" s="24">
        <v>0</v>
      </c>
      <c r="AK66" s="24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0</v>
      </c>
      <c r="AW66" s="24">
        <v>0</v>
      </c>
      <c r="AX66" s="24">
        <v>0</v>
      </c>
      <c r="AY66" s="24">
        <v>0</v>
      </c>
      <c r="AZ66" s="24">
        <v>0</v>
      </c>
      <c r="BA66" s="24">
        <v>0</v>
      </c>
      <c r="BB66" s="24">
        <v>0</v>
      </c>
      <c r="BC66" s="24">
        <v>0</v>
      </c>
      <c r="BD66" s="24">
        <v>0</v>
      </c>
      <c r="BE66" s="24">
        <v>0</v>
      </c>
    </row>
    <row r="67" spans="1:57" s="2" customFormat="1" ht="33.75" x14ac:dyDescent="0.15">
      <c r="A67" s="16" t="s">
        <v>87</v>
      </c>
      <c r="B67" s="26" t="s">
        <v>88</v>
      </c>
      <c r="C67" s="16" t="s">
        <v>38</v>
      </c>
      <c r="D67" s="22">
        <v>0</v>
      </c>
      <c r="E67" s="22">
        <v>0</v>
      </c>
      <c r="F67" s="24">
        <v>0</v>
      </c>
      <c r="G67" s="22">
        <v>0</v>
      </c>
      <c r="H67" s="24">
        <v>0</v>
      </c>
      <c r="I67" s="24">
        <v>0</v>
      </c>
      <c r="J67" s="24">
        <v>0</v>
      </c>
      <c r="K67" s="22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0</v>
      </c>
      <c r="AE67" s="24">
        <v>0</v>
      </c>
      <c r="AF67" s="24">
        <v>0</v>
      </c>
      <c r="AG67" s="24">
        <v>0</v>
      </c>
      <c r="AH67" s="24">
        <v>0</v>
      </c>
      <c r="AI67" s="24">
        <v>0</v>
      </c>
      <c r="AJ67" s="24">
        <v>0</v>
      </c>
      <c r="AK67" s="24">
        <v>0</v>
      </c>
      <c r="AL67" s="24">
        <v>0</v>
      </c>
      <c r="AM67" s="24">
        <v>0</v>
      </c>
      <c r="AN67" s="24">
        <v>0</v>
      </c>
      <c r="AO67" s="24">
        <v>0</v>
      </c>
      <c r="AP67" s="24">
        <v>0</v>
      </c>
      <c r="AQ67" s="24">
        <v>0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>
        <v>0</v>
      </c>
      <c r="AX67" s="24">
        <v>0</v>
      </c>
      <c r="AY67" s="24">
        <v>0</v>
      </c>
      <c r="AZ67" s="24">
        <v>0</v>
      </c>
      <c r="BA67" s="24">
        <v>0</v>
      </c>
      <c r="BB67" s="24">
        <v>0</v>
      </c>
      <c r="BC67" s="24">
        <v>0</v>
      </c>
      <c r="BD67" s="24">
        <v>0</v>
      </c>
      <c r="BE67" s="24">
        <v>0</v>
      </c>
    </row>
    <row r="68" spans="1:57" s="2" customFormat="1" ht="33.75" x14ac:dyDescent="0.15">
      <c r="A68" s="16" t="s">
        <v>89</v>
      </c>
      <c r="B68" s="26" t="s">
        <v>90</v>
      </c>
      <c r="C68" s="16" t="s">
        <v>38</v>
      </c>
      <c r="D68" s="22">
        <v>0</v>
      </c>
      <c r="E68" s="22">
        <v>0</v>
      </c>
      <c r="F68" s="24">
        <v>0</v>
      </c>
      <c r="G68" s="22">
        <v>0</v>
      </c>
      <c r="H68" s="24">
        <v>0</v>
      </c>
      <c r="I68" s="24">
        <v>0</v>
      </c>
      <c r="J68" s="24">
        <v>0</v>
      </c>
      <c r="K68" s="22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  <c r="AE68" s="24">
        <v>0</v>
      </c>
      <c r="AF68" s="24">
        <v>0</v>
      </c>
      <c r="AG68" s="24">
        <v>0</v>
      </c>
      <c r="AH68" s="24">
        <v>0</v>
      </c>
      <c r="AI68" s="24">
        <v>0</v>
      </c>
      <c r="AJ68" s="24">
        <v>0</v>
      </c>
      <c r="AK68" s="24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4">
        <v>0</v>
      </c>
      <c r="BA68" s="24">
        <v>0</v>
      </c>
      <c r="BB68" s="24">
        <v>0</v>
      </c>
      <c r="BC68" s="24">
        <v>0</v>
      </c>
      <c r="BD68" s="24">
        <v>0</v>
      </c>
      <c r="BE68" s="24">
        <v>0</v>
      </c>
    </row>
    <row r="69" spans="1:57" s="2" customFormat="1" ht="33.75" x14ac:dyDescent="0.15">
      <c r="A69" s="16" t="s">
        <v>91</v>
      </c>
      <c r="B69" s="26" t="s">
        <v>92</v>
      </c>
      <c r="C69" s="16" t="s">
        <v>38</v>
      </c>
      <c r="D69" s="22">
        <v>0</v>
      </c>
      <c r="E69" s="22">
        <v>0</v>
      </c>
      <c r="F69" s="24">
        <v>0</v>
      </c>
      <c r="G69" s="22">
        <v>0</v>
      </c>
      <c r="H69" s="24">
        <v>0</v>
      </c>
      <c r="I69" s="24">
        <v>0</v>
      </c>
      <c r="J69" s="24">
        <v>0</v>
      </c>
      <c r="K69" s="22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0</v>
      </c>
      <c r="AD69" s="24">
        <v>0</v>
      </c>
      <c r="AE69" s="24">
        <v>0</v>
      </c>
      <c r="AF69" s="24">
        <v>0</v>
      </c>
      <c r="AG69" s="24">
        <v>0</v>
      </c>
      <c r="AH69" s="24">
        <v>0</v>
      </c>
      <c r="AI69" s="24">
        <v>0</v>
      </c>
      <c r="AJ69" s="24">
        <v>0</v>
      </c>
      <c r="AK69" s="24">
        <v>0</v>
      </c>
      <c r="AL69" s="24">
        <v>0</v>
      </c>
      <c r="AM69" s="24">
        <v>0</v>
      </c>
      <c r="AN69" s="24">
        <v>0</v>
      </c>
      <c r="AO69" s="24">
        <v>0</v>
      </c>
      <c r="AP69" s="24">
        <v>0</v>
      </c>
      <c r="AQ69" s="24">
        <v>0</v>
      </c>
      <c r="AR69" s="24">
        <v>0</v>
      </c>
      <c r="AS69" s="24">
        <v>0</v>
      </c>
      <c r="AT69" s="24">
        <v>0</v>
      </c>
      <c r="AU69" s="24">
        <v>0</v>
      </c>
      <c r="AV69" s="24">
        <v>0</v>
      </c>
      <c r="AW69" s="24">
        <v>0</v>
      </c>
      <c r="AX69" s="24">
        <v>0</v>
      </c>
      <c r="AY69" s="24">
        <v>0</v>
      </c>
      <c r="AZ69" s="24">
        <v>0</v>
      </c>
      <c r="BA69" s="24">
        <v>0</v>
      </c>
      <c r="BB69" s="24">
        <v>0</v>
      </c>
      <c r="BC69" s="24">
        <v>0</v>
      </c>
      <c r="BD69" s="24">
        <v>0</v>
      </c>
      <c r="BE69" s="24">
        <v>0</v>
      </c>
    </row>
    <row r="70" spans="1:57" s="2" customFormat="1" ht="33.75" x14ac:dyDescent="0.15">
      <c r="A70" s="19" t="s">
        <v>93</v>
      </c>
      <c r="B70" s="26" t="s">
        <v>94</v>
      </c>
      <c r="C70" s="16" t="s">
        <v>38</v>
      </c>
      <c r="D70" s="22">
        <v>0</v>
      </c>
      <c r="E70" s="22">
        <v>0</v>
      </c>
      <c r="F70" s="24">
        <v>0</v>
      </c>
      <c r="G70" s="22">
        <v>0</v>
      </c>
      <c r="H70" s="24">
        <v>0</v>
      </c>
      <c r="I70" s="24">
        <v>0</v>
      </c>
      <c r="J70" s="24">
        <v>0</v>
      </c>
      <c r="K70" s="22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0</v>
      </c>
      <c r="AD70" s="24">
        <v>0</v>
      </c>
      <c r="AE70" s="24">
        <v>0</v>
      </c>
      <c r="AF70" s="24">
        <v>0</v>
      </c>
      <c r="AG70" s="24">
        <v>0</v>
      </c>
      <c r="AH70" s="24">
        <v>0</v>
      </c>
      <c r="AI70" s="24">
        <v>0</v>
      </c>
      <c r="AJ70" s="24">
        <v>0</v>
      </c>
      <c r="AK70" s="24">
        <v>0</v>
      </c>
      <c r="AL70" s="24">
        <v>0</v>
      </c>
      <c r="AM70" s="24">
        <v>0</v>
      </c>
      <c r="AN70" s="24">
        <v>0</v>
      </c>
      <c r="AO70" s="24">
        <v>0</v>
      </c>
      <c r="AP70" s="24">
        <v>0</v>
      </c>
      <c r="AQ70" s="24">
        <v>0</v>
      </c>
      <c r="AR70" s="24">
        <v>0</v>
      </c>
      <c r="AS70" s="24">
        <v>0</v>
      </c>
      <c r="AT70" s="24">
        <v>0</v>
      </c>
      <c r="AU70" s="24">
        <v>0</v>
      </c>
      <c r="AV70" s="24">
        <v>0</v>
      </c>
      <c r="AW70" s="24">
        <v>0</v>
      </c>
      <c r="AX70" s="24">
        <v>0</v>
      </c>
      <c r="AY70" s="24">
        <v>0</v>
      </c>
      <c r="AZ70" s="24">
        <v>0</v>
      </c>
      <c r="BA70" s="24">
        <v>0</v>
      </c>
      <c r="BB70" s="24">
        <v>0</v>
      </c>
      <c r="BC70" s="24">
        <v>0</v>
      </c>
      <c r="BD70" s="24">
        <v>0</v>
      </c>
      <c r="BE70" s="24">
        <v>0</v>
      </c>
    </row>
    <row r="71" spans="1:57" s="2" customFormat="1" ht="22.5" x14ac:dyDescent="0.15">
      <c r="A71" s="16" t="s">
        <v>95</v>
      </c>
      <c r="B71" s="26" t="s">
        <v>96</v>
      </c>
      <c r="C71" s="16" t="s">
        <v>38</v>
      </c>
      <c r="D71" s="22">
        <v>0</v>
      </c>
      <c r="E71" s="22">
        <v>0</v>
      </c>
      <c r="F71" s="24">
        <v>0</v>
      </c>
      <c r="G71" s="22">
        <v>0</v>
      </c>
      <c r="H71" s="24">
        <v>0</v>
      </c>
      <c r="I71" s="24">
        <v>0</v>
      </c>
      <c r="J71" s="24">
        <v>0</v>
      </c>
      <c r="K71" s="22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4">
        <v>0</v>
      </c>
      <c r="AE71" s="24">
        <v>0</v>
      </c>
      <c r="AF71" s="24">
        <v>0</v>
      </c>
      <c r="AG71" s="24">
        <v>0</v>
      </c>
      <c r="AH71" s="24">
        <v>0</v>
      </c>
      <c r="AI71" s="24">
        <v>0</v>
      </c>
      <c r="AJ71" s="24">
        <v>0</v>
      </c>
      <c r="AK71" s="24">
        <v>0</v>
      </c>
      <c r="AL71" s="24">
        <v>0</v>
      </c>
      <c r="AM71" s="24">
        <v>0</v>
      </c>
      <c r="AN71" s="24">
        <v>0</v>
      </c>
      <c r="AO71" s="24">
        <v>0</v>
      </c>
      <c r="AP71" s="24">
        <v>0</v>
      </c>
      <c r="AQ71" s="24">
        <v>0</v>
      </c>
      <c r="AR71" s="24">
        <v>0</v>
      </c>
      <c r="AS71" s="24">
        <v>0</v>
      </c>
      <c r="AT71" s="24">
        <v>0</v>
      </c>
      <c r="AU71" s="24">
        <v>0</v>
      </c>
      <c r="AV71" s="24">
        <v>0</v>
      </c>
      <c r="AW71" s="24">
        <v>0</v>
      </c>
      <c r="AX71" s="24">
        <v>0</v>
      </c>
      <c r="AY71" s="24">
        <v>0</v>
      </c>
      <c r="AZ71" s="24">
        <v>0</v>
      </c>
      <c r="BA71" s="24">
        <v>0</v>
      </c>
      <c r="BB71" s="24">
        <v>0</v>
      </c>
      <c r="BC71" s="24">
        <v>0</v>
      </c>
      <c r="BD71" s="24">
        <v>0</v>
      </c>
      <c r="BE71" s="24">
        <v>0</v>
      </c>
    </row>
    <row r="72" spans="1:57" s="2" customFormat="1" ht="33.75" x14ac:dyDescent="0.15">
      <c r="A72" s="16" t="s">
        <v>97</v>
      </c>
      <c r="B72" s="26" t="s">
        <v>98</v>
      </c>
      <c r="C72" s="16" t="s">
        <v>38</v>
      </c>
      <c r="D72" s="22">
        <v>0</v>
      </c>
      <c r="E72" s="22">
        <v>0</v>
      </c>
      <c r="F72" s="24">
        <v>0</v>
      </c>
      <c r="G72" s="22">
        <v>0</v>
      </c>
      <c r="H72" s="24">
        <v>0</v>
      </c>
      <c r="I72" s="24">
        <v>0</v>
      </c>
      <c r="J72" s="24">
        <v>0</v>
      </c>
      <c r="K72" s="22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4">
        <v>0</v>
      </c>
      <c r="AA72" s="24">
        <v>0</v>
      </c>
      <c r="AB72" s="24">
        <v>0</v>
      </c>
      <c r="AC72" s="24">
        <v>0</v>
      </c>
      <c r="AD72" s="24">
        <v>0</v>
      </c>
      <c r="AE72" s="24">
        <v>0</v>
      </c>
      <c r="AF72" s="24">
        <v>0</v>
      </c>
      <c r="AG72" s="24">
        <v>0</v>
      </c>
      <c r="AH72" s="24">
        <v>0</v>
      </c>
      <c r="AI72" s="24">
        <v>0</v>
      </c>
      <c r="AJ72" s="24">
        <v>0</v>
      </c>
      <c r="AK72" s="24">
        <v>0</v>
      </c>
      <c r="AL72" s="24">
        <v>0</v>
      </c>
      <c r="AM72" s="24">
        <v>0</v>
      </c>
      <c r="AN72" s="24">
        <v>0</v>
      </c>
      <c r="AO72" s="24">
        <v>0</v>
      </c>
      <c r="AP72" s="24">
        <v>0</v>
      </c>
      <c r="AQ72" s="24">
        <v>0</v>
      </c>
      <c r="AR72" s="24">
        <v>0</v>
      </c>
      <c r="AS72" s="24">
        <v>0</v>
      </c>
      <c r="AT72" s="24">
        <v>0</v>
      </c>
      <c r="AU72" s="24">
        <v>0</v>
      </c>
      <c r="AV72" s="24">
        <v>0</v>
      </c>
      <c r="AW72" s="24">
        <v>0</v>
      </c>
      <c r="AX72" s="24">
        <v>0</v>
      </c>
      <c r="AY72" s="24">
        <v>0</v>
      </c>
      <c r="AZ72" s="24">
        <v>0</v>
      </c>
      <c r="BA72" s="24">
        <v>0</v>
      </c>
      <c r="BB72" s="24">
        <v>0</v>
      </c>
      <c r="BC72" s="24">
        <v>0</v>
      </c>
      <c r="BD72" s="24">
        <v>0</v>
      </c>
      <c r="BE72" s="24">
        <v>0</v>
      </c>
    </row>
    <row r="73" spans="1:57" s="2" customFormat="1" ht="45" x14ac:dyDescent="0.15">
      <c r="A73" s="19" t="s">
        <v>99</v>
      </c>
      <c r="B73" s="26" t="s">
        <v>100</v>
      </c>
      <c r="C73" s="16" t="s">
        <v>38</v>
      </c>
      <c r="D73" s="22">
        <v>0</v>
      </c>
      <c r="E73" s="22">
        <v>0</v>
      </c>
      <c r="F73" s="24">
        <v>0</v>
      </c>
      <c r="G73" s="22">
        <v>0</v>
      </c>
      <c r="H73" s="24">
        <v>0</v>
      </c>
      <c r="I73" s="24">
        <v>0</v>
      </c>
      <c r="J73" s="24">
        <v>0</v>
      </c>
      <c r="K73" s="22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0</v>
      </c>
      <c r="AD73" s="24">
        <v>0</v>
      </c>
      <c r="AE73" s="24">
        <v>0</v>
      </c>
      <c r="AF73" s="24">
        <v>0</v>
      </c>
      <c r="AG73" s="24">
        <v>0</v>
      </c>
      <c r="AH73" s="24">
        <v>0</v>
      </c>
      <c r="AI73" s="24">
        <v>0</v>
      </c>
      <c r="AJ73" s="24">
        <v>0</v>
      </c>
      <c r="AK73" s="24">
        <v>0</v>
      </c>
      <c r="AL73" s="24">
        <v>0</v>
      </c>
      <c r="AM73" s="24">
        <v>0</v>
      </c>
      <c r="AN73" s="24">
        <v>0</v>
      </c>
      <c r="AO73" s="24">
        <v>0</v>
      </c>
      <c r="AP73" s="24">
        <v>0</v>
      </c>
      <c r="AQ73" s="24">
        <v>0</v>
      </c>
      <c r="AR73" s="24">
        <v>0</v>
      </c>
      <c r="AS73" s="24">
        <v>0</v>
      </c>
      <c r="AT73" s="24">
        <v>0</v>
      </c>
      <c r="AU73" s="24">
        <v>0</v>
      </c>
      <c r="AV73" s="24">
        <v>0</v>
      </c>
      <c r="AW73" s="24">
        <v>0</v>
      </c>
      <c r="AX73" s="24">
        <v>0</v>
      </c>
      <c r="AY73" s="24">
        <v>0</v>
      </c>
      <c r="AZ73" s="24">
        <v>0</v>
      </c>
      <c r="BA73" s="24">
        <v>0</v>
      </c>
      <c r="BB73" s="24">
        <v>0</v>
      </c>
      <c r="BC73" s="24">
        <v>0</v>
      </c>
      <c r="BD73" s="24">
        <v>0</v>
      </c>
      <c r="BE73" s="24">
        <v>0</v>
      </c>
    </row>
    <row r="74" spans="1:57" s="2" customFormat="1" ht="45" x14ac:dyDescent="0.15">
      <c r="A74" s="19" t="s">
        <v>101</v>
      </c>
      <c r="B74" s="26" t="s">
        <v>102</v>
      </c>
      <c r="C74" s="16" t="s">
        <v>38</v>
      </c>
      <c r="D74" s="22">
        <v>0</v>
      </c>
      <c r="E74" s="22">
        <v>0</v>
      </c>
      <c r="F74" s="24">
        <v>0</v>
      </c>
      <c r="G74" s="22">
        <v>0</v>
      </c>
      <c r="H74" s="24">
        <v>0</v>
      </c>
      <c r="I74" s="24">
        <v>0</v>
      </c>
      <c r="J74" s="24">
        <v>0</v>
      </c>
      <c r="K74" s="22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24">
        <v>0</v>
      </c>
      <c r="AA74" s="24">
        <v>0</v>
      </c>
      <c r="AB74" s="24">
        <v>0</v>
      </c>
      <c r="AC74" s="24">
        <v>0</v>
      </c>
      <c r="AD74" s="24">
        <v>0</v>
      </c>
      <c r="AE74" s="24">
        <v>0</v>
      </c>
      <c r="AF74" s="24">
        <v>0</v>
      </c>
      <c r="AG74" s="24">
        <v>0</v>
      </c>
      <c r="AH74" s="24">
        <v>0</v>
      </c>
      <c r="AI74" s="24">
        <v>0</v>
      </c>
      <c r="AJ74" s="24">
        <v>0</v>
      </c>
      <c r="AK74" s="24">
        <v>0</v>
      </c>
      <c r="AL74" s="24">
        <v>0</v>
      </c>
      <c r="AM74" s="24">
        <v>0</v>
      </c>
      <c r="AN74" s="24">
        <v>0</v>
      </c>
      <c r="AO74" s="24">
        <v>0</v>
      </c>
      <c r="AP74" s="24">
        <v>0</v>
      </c>
      <c r="AQ74" s="24">
        <v>0</v>
      </c>
      <c r="AR74" s="24">
        <v>0</v>
      </c>
      <c r="AS74" s="24">
        <v>0</v>
      </c>
      <c r="AT74" s="24">
        <v>0</v>
      </c>
      <c r="AU74" s="24">
        <v>0</v>
      </c>
      <c r="AV74" s="24">
        <v>0</v>
      </c>
      <c r="AW74" s="24">
        <v>0</v>
      </c>
      <c r="AX74" s="24">
        <v>0</v>
      </c>
      <c r="AY74" s="24">
        <v>0</v>
      </c>
      <c r="AZ74" s="24">
        <v>0</v>
      </c>
      <c r="BA74" s="24">
        <v>0</v>
      </c>
      <c r="BB74" s="24">
        <v>0</v>
      </c>
      <c r="BC74" s="24">
        <v>0</v>
      </c>
      <c r="BD74" s="24">
        <v>0</v>
      </c>
      <c r="BE74" s="24">
        <v>0</v>
      </c>
    </row>
    <row r="75" spans="1:57" s="2" customFormat="1" ht="33.75" x14ac:dyDescent="0.15">
      <c r="A75" s="19" t="s">
        <v>103</v>
      </c>
      <c r="B75" s="26" t="s">
        <v>104</v>
      </c>
      <c r="C75" s="16" t="s">
        <v>38</v>
      </c>
      <c r="D75" s="22">
        <v>0</v>
      </c>
      <c r="E75" s="22">
        <v>0</v>
      </c>
      <c r="F75" s="24">
        <v>0</v>
      </c>
      <c r="G75" s="22">
        <v>0</v>
      </c>
      <c r="H75" s="24">
        <v>0</v>
      </c>
      <c r="I75" s="24">
        <v>0</v>
      </c>
      <c r="J75" s="24">
        <v>0</v>
      </c>
      <c r="K75" s="22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4">
        <v>0</v>
      </c>
      <c r="AA75" s="24">
        <v>0</v>
      </c>
      <c r="AB75" s="24">
        <v>0</v>
      </c>
      <c r="AC75" s="24">
        <v>0</v>
      </c>
      <c r="AD75" s="24">
        <v>0</v>
      </c>
      <c r="AE75" s="24">
        <v>0</v>
      </c>
      <c r="AF75" s="24">
        <v>0</v>
      </c>
      <c r="AG75" s="24">
        <v>0</v>
      </c>
      <c r="AH75" s="24">
        <v>0</v>
      </c>
      <c r="AI75" s="24">
        <v>0</v>
      </c>
      <c r="AJ75" s="24">
        <v>0</v>
      </c>
      <c r="AK75" s="24">
        <v>0</v>
      </c>
      <c r="AL75" s="24">
        <v>0</v>
      </c>
      <c r="AM75" s="24">
        <v>0</v>
      </c>
      <c r="AN75" s="24">
        <v>0</v>
      </c>
      <c r="AO75" s="24">
        <v>0</v>
      </c>
      <c r="AP75" s="24">
        <v>0</v>
      </c>
      <c r="AQ75" s="24">
        <v>0</v>
      </c>
      <c r="AR75" s="24">
        <v>0</v>
      </c>
      <c r="AS75" s="24">
        <v>0</v>
      </c>
      <c r="AT75" s="24">
        <v>0</v>
      </c>
      <c r="AU75" s="24">
        <v>0</v>
      </c>
      <c r="AV75" s="24">
        <v>0</v>
      </c>
      <c r="AW75" s="24">
        <v>0</v>
      </c>
      <c r="AX75" s="24">
        <v>0</v>
      </c>
      <c r="AY75" s="24">
        <v>0</v>
      </c>
      <c r="AZ75" s="24">
        <v>0</v>
      </c>
      <c r="BA75" s="24">
        <v>0</v>
      </c>
      <c r="BB75" s="24">
        <v>0</v>
      </c>
      <c r="BC75" s="24">
        <v>0</v>
      </c>
      <c r="BD75" s="24">
        <v>0</v>
      </c>
      <c r="BE75" s="24">
        <v>0</v>
      </c>
    </row>
    <row r="76" spans="1:57" s="2" customFormat="1" ht="22.5" x14ac:dyDescent="0.15">
      <c r="A76" s="19" t="s">
        <v>105</v>
      </c>
      <c r="B76" s="26" t="s">
        <v>106</v>
      </c>
      <c r="C76" s="16" t="s">
        <v>38</v>
      </c>
      <c r="D76" s="22">
        <v>0</v>
      </c>
      <c r="E76" s="22">
        <v>0</v>
      </c>
      <c r="F76" s="24">
        <v>0</v>
      </c>
      <c r="G76" s="22">
        <v>0</v>
      </c>
      <c r="H76" s="24">
        <v>0</v>
      </c>
      <c r="I76" s="24">
        <v>0</v>
      </c>
      <c r="J76" s="24">
        <v>0</v>
      </c>
      <c r="K76" s="22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4">
        <v>0</v>
      </c>
      <c r="AA76" s="24">
        <v>0</v>
      </c>
      <c r="AB76" s="24">
        <v>0</v>
      </c>
      <c r="AC76" s="24">
        <v>0</v>
      </c>
      <c r="AD76" s="24">
        <v>0</v>
      </c>
      <c r="AE76" s="24">
        <v>0</v>
      </c>
      <c r="AF76" s="24">
        <v>0</v>
      </c>
      <c r="AG76" s="24">
        <v>0</v>
      </c>
      <c r="AH76" s="24">
        <v>0</v>
      </c>
      <c r="AI76" s="24">
        <v>0</v>
      </c>
      <c r="AJ76" s="24">
        <v>0</v>
      </c>
      <c r="AK76" s="24">
        <v>0</v>
      </c>
      <c r="AL76" s="24">
        <v>0</v>
      </c>
      <c r="AM76" s="24">
        <v>0</v>
      </c>
      <c r="AN76" s="24">
        <v>0</v>
      </c>
      <c r="AO76" s="24">
        <v>0</v>
      </c>
      <c r="AP76" s="24">
        <v>0</v>
      </c>
      <c r="AQ76" s="24">
        <v>0</v>
      </c>
      <c r="AR76" s="24">
        <v>0</v>
      </c>
      <c r="AS76" s="24">
        <v>0</v>
      </c>
      <c r="AT76" s="24">
        <v>0</v>
      </c>
      <c r="AU76" s="24">
        <v>0</v>
      </c>
      <c r="AV76" s="24">
        <v>0</v>
      </c>
      <c r="AW76" s="24">
        <v>0</v>
      </c>
      <c r="AX76" s="24">
        <v>0</v>
      </c>
      <c r="AY76" s="24">
        <v>0</v>
      </c>
      <c r="AZ76" s="24">
        <v>0</v>
      </c>
      <c r="BA76" s="24">
        <v>0</v>
      </c>
      <c r="BB76" s="24">
        <v>0</v>
      </c>
      <c r="BC76" s="24">
        <v>0</v>
      </c>
      <c r="BD76" s="24">
        <v>0</v>
      </c>
      <c r="BE76" s="24">
        <v>0</v>
      </c>
    </row>
    <row r="77" spans="1:57" s="2" customFormat="1" ht="36" customHeight="1" x14ac:dyDescent="0.15">
      <c r="A77" s="19" t="s">
        <v>107</v>
      </c>
      <c r="B77" s="26" t="s">
        <v>108</v>
      </c>
      <c r="C77" s="16" t="s">
        <v>38</v>
      </c>
      <c r="D77" s="22">
        <v>0</v>
      </c>
      <c r="E77" s="22">
        <v>0</v>
      </c>
      <c r="F77" s="24">
        <v>0</v>
      </c>
      <c r="G77" s="22">
        <v>0</v>
      </c>
      <c r="H77" s="24">
        <v>0</v>
      </c>
      <c r="I77" s="24">
        <v>0</v>
      </c>
      <c r="J77" s="24">
        <v>0</v>
      </c>
      <c r="K77" s="22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  <c r="W77" s="24">
        <v>0</v>
      </c>
      <c r="X77" s="24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24">
        <v>0</v>
      </c>
      <c r="AE77" s="24">
        <v>0</v>
      </c>
      <c r="AF77" s="24">
        <v>0</v>
      </c>
      <c r="AG77" s="24">
        <v>0</v>
      </c>
      <c r="AH77" s="24">
        <v>0</v>
      </c>
      <c r="AI77" s="24">
        <v>0</v>
      </c>
      <c r="AJ77" s="24">
        <v>0</v>
      </c>
      <c r="AK77" s="24">
        <v>0</v>
      </c>
      <c r="AL77" s="24">
        <v>0</v>
      </c>
      <c r="AM77" s="24">
        <v>0</v>
      </c>
      <c r="AN77" s="24">
        <v>0</v>
      </c>
      <c r="AO77" s="24">
        <v>0</v>
      </c>
      <c r="AP77" s="24">
        <v>0</v>
      </c>
      <c r="AQ77" s="24">
        <v>0</v>
      </c>
      <c r="AR77" s="24">
        <v>0</v>
      </c>
      <c r="AS77" s="24">
        <v>0</v>
      </c>
      <c r="AT77" s="24">
        <v>0</v>
      </c>
      <c r="AU77" s="24">
        <v>0</v>
      </c>
      <c r="AV77" s="24">
        <v>0</v>
      </c>
      <c r="AW77" s="24">
        <v>0</v>
      </c>
      <c r="AX77" s="24">
        <v>0</v>
      </c>
      <c r="AY77" s="24">
        <v>0</v>
      </c>
      <c r="AZ77" s="24">
        <v>0</v>
      </c>
      <c r="BA77" s="24">
        <v>0</v>
      </c>
      <c r="BB77" s="24">
        <v>0</v>
      </c>
      <c r="BC77" s="24">
        <v>0</v>
      </c>
      <c r="BD77" s="24">
        <v>0</v>
      </c>
      <c r="BE77" s="24">
        <v>0</v>
      </c>
    </row>
    <row r="78" spans="1:57" s="2" customFormat="1" ht="22.5" x14ac:dyDescent="0.15">
      <c r="A78" s="19" t="s">
        <v>109</v>
      </c>
      <c r="B78" s="26" t="s">
        <v>110</v>
      </c>
      <c r="C78" s="16" t="s">
        <v>38</v>
      </c>
      <c r="D78" s="24">
        <f>SUM(D79:D85)</f>
        <v>0</v>
      </c>
      <c r="E78" s="24">
        <f t="shared" ref="E78:BE78" si="77">SUM(E79:E85)</f>
        <v>0</v>
      </c>
      <c r="F78" s="24">
        <f t="shared" si="77"/>
        <v>0</v>
      </c>
      <c r="G78" s="24">
        <f t="shared" si="77"/>
        <v>0</v>
      </c>
      <c r="H78" s="24">
        <f t="shared" si="77"/>
        <v>0</v>
      </c>
      <c r="I78" s="24">
        <f t="shared" si="77"/>
        <v>0</v>
      </c>
      <c r="J78" s="24">
        <f t="shared" si="77"/>
        <v>0</v>
      </c>
      <c r="K78" s="24">
        <f t="shared" si="77"/>
        <v>0</v>
      </c>
      <c r="L78" s="24">
        <f t="shared" si="77"/>
        <v>0</v>
      </c>
      <c r="M78" s="24">
        <f t="shared" si="77"/>
        <v>0</v>
      </c>
      <c r="N78" s="24">
        <f t="shared" si="77"/>
        <v>0</v>
      </c>
      <c r="O78" s="24">
        <f t="shared" si="77"/>
        <v>0</v>
      </c>
      <c r="P78" s="24">
        <f t="shared" si="77"/>
        <v>0</v>
      </c>
      <c r="Q78" s="24">
        <f t="shared" si="77"/>
        <v>0</v>
      </c>
      <c r="R78" s="24">
        <f t="shared" si="77"/>
        <v>0</v>
      </c>
      <c r="S78" s="24">
        <f t="shared" si="77"/>
        <v>0</v>
      </c>
      <c r="T78" s="24">
        <f t="shared" si="77"/>
        <v>0</v>
      </c>
      <c r="U78" s="24">
        <f t="shared" si="77"/>
        <v>0</v>
      </c>
      <c r="V78" s="24">
        <f t="shared" si="77"/>
        <v>0</v>
      </c>
      <c r="W78" s="24">
        <f t="shared" si="77"/>
        <v>0</v>
      </c>
      <c r="X78" s="24">
        <f t="shared" ref="X78" si="78">SUM(X79:X85)</f>
        <v>0</v>
      </c>
      <c r="Y78" s="24">
        <f t="shared" ref="Y78" si="79">SUM(Y79:Y85)</f>
        <v>0</v>
      </c>
      <c r="Z78" s="24">
        <f t="shared" si="77"/>
        <v>0</v>
      </c>
      <c r="AA78" s="24">
        <f t="shared" si="77"/>
        <v>0</v>
      </c>
      <c r="AB78" s="24">
        <f t="shared" si="77"/>
        <v>0</v>
      </c>
      <c r="AC78" s="24">
        <f t="shared" si="77"/>
        <v>0</v>
      </c>
      <c r="AD78" s="24">
        <f t="shared" si="77"/>
        <v>0</v>
      </c>
      <c r="AE78" s="24">
        <f t="shared" si="77"/>
        <v>0</v>
      </c>
      <c r="AF78" s="24">
        <f t="shared" ref="AF78" si="80">SUM(AF79:AF85)</f>
        <v>0</v>
      </c>
      <c r="AG78" s="24">
        <f t="shared" ref="AG78" si="81">SUM(AG79:AG85)</f>
        <v>0</v>
      </c>
      <c r="AH78" s="24">
        <f t="shared" si="77"/>
        <v>0</v>
      </c>
      <c r="AI78" s="24">
        <f t="shared" si="77"/>
        <v>0</v>
      </c>
      <c r="AJ78" s="24">
        <f t="shared" si="77"/>
        <v>0</v>
      </c>
      <c r="AK78" s="24">
        <f t="shared" si="77"/>
        <v>0</v>
      </c>
      <c r="AL78" s="24">
        <f t="shared" si="77"/>
        <v>0</v>
      </c>
      <c r="AM78" s="24">
        <f t="shared" si="77"/>
        <v>0</v>
      </c>
      <c r="AN78" s="24">
        <f t="shared" si="77"/>
        <v>0</v>
      </c>
      <c r="AO78" s="24">
        <f t="shared" si="77"/>
        <v>0</v>
      </c>
      <c r="AP78" s="24">
        <f t="shared" si="77"/>
        <v>0</v>
      </c>
      <c r="AQ78" s="24">
        <f t="shared" si="77"/>
        <v>0</v>
      </c>
      <c r="AR78" s="24">
        <f t="shared" si="77"/>
        <v>0</v>
      </c>
      <c r="AS78" s="24">
        <f t="shared" si="77"/>
        <v>0</v>
      </c>
      <c r="AT78" s="24">
        <f t="shared" si="77"/>
        <v>0</v>
      </c>
      <c r="AU78" s="24">
        <f t="shared" si="77"/>
        <v>0</v>
      </c>
      <c r="AV78" s="24">
        <f t="shared" si="77"/>
        <v>0</v>
      </c>
      <c r="AW78" s="24">
        <f t="shared" si="77"/>
        <v>0</v>
      </c>
      <c r="AX78" s="24">
        <f t="shared" si="77"/>
        <v>0</v>
      </c>
      <c r="AY78" s="24">
        <f t="shared" si="77"/>
        <v>0</v>
      </c>
      <c r="AZ78" s="24">
        <f t="shared" si="77"/>
        <v>0.83053235000000003</v>
      </c>
      <c r="BA78" s="24">
        <f t="shared" si="77"/>
        <v>0.19108167000000001</v>
      </c>
      <c r="BB78" s="24">
        <f t="shared" si="77"/>
        <v>5.33793281278506</v>
      </c>
      <c r="BC78" s="24">
        <f t="shared" si="77"/>
        <v>5.1657037399999997</v>
      </c>
      <c r="BD78" s="24">
        <f t="shared" si="77"/>
        <v>0</v>
      </c>
      <c r="BE78" s="24">
        <f t="shared" si="77"/>
        <v>0</v>
      </c>
    </row>
    <row r="79" spans="1:57" s="25" customFormat="1" ht="33.75" x14ac:dyDescent="0.25">
      <c r="A79" s="19" t="s">
        <v>228</v>
      </c>
      <c r="B79" s="20" t="s">
        <v>229</v>
      </c>
      <c r="C79" s="21" t="s">
        <v>230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  <c r="S79" s="24">
        <v>0</v>
      </c>
      <c r="T79" s="24">
        <v>0</v>
      </c>
      <c r="U79" s="24">
        <v>0</v>
      </c>
      <c r="V79" s="24">
        <v>0</v>
      </c>
      <c r="W79" s="24">
        <v>0</v>
      </c>
      <c r="X79" s="24">
        <v>0</v>
      </c>
      <c r="Y79" s="24">
        <v>0</v>
      </c>
      <c r="Z79" s="24">
        <v>0</v>
      </c>
      <c r="AA79" s="24">
        <v>0</v>
      </c>
      <c r="AB79" s="24">
        <v>0</v>
      </c>
      <c r="AC79" s="24">
        <v>0</v>
      </c>
      <c r="AD79" s="24">
        <v>0</v>
      </c>
      <c r="AE79" s="24">
        <v>0</v>
      </c>
      <c r="AF79" s="24">
        <v>0</v>
      </c>
      <c r="AG79" s="24">
        <v>0</v>
      </c>
      <c r="AH79" s="24">
        <v>0</v>
      </c>
      <c r="AI79" s="24">
        <v>0</v>
      </c>
      <c r="AJ79" s="24">
        <v>0</v>
      </c>
      <c r="AK79" s="24">
        <v>0</v>
      </c>
      <c r="AL79" s="24">
        <v>0</v>
      </c>
      <c r="AM79" s="24">
        <v>0</v>
      </c>
      <c r="AN79" s="24">
        <v>0</v>
      </c>
      <c r="AO79" s="24">
        <v>0</v>
      </c>
      <c r="AP79" s="24">
        <v>0</v>
      </c>
      <c r="AQ79" s="24">
        <v>0</v>
      </c>
      <c r="AR79" s="24">
        <v>0</v>
      </c>
      <c r="AS79" s="24">
        <v>0</v>
      </c>
      <c r="AT79" s="24">
        <v>0</v>
      </c>
      <c r="AU79" s="24">
        <v>0</v>
      </c>
      <c r="AV79" s="24">
        <v>0</v>
      </c>
      <c r="AW79" s="24">
        <v>0</v>
      </c>
      <c r="AX79" s="24">
        <v>0</v>
      </c>
      <c r="AY79" s="24">
        <v>0</v>
      </c>
      <c r="AZ79" s="24">
        <v>0</v>
      </c>
      <c r="BA79" s="24">
        <v>0</v>
      </c>
      <c r="BB79" s="24">
        <v>5.1839078127850602</v>
      </c>
      <c r="BC79" s="24">
        <v>3.4817557400000001</v>
      </c>
      <c r="BD79" s="24">
        <v>0</v>
      </c>
      <c r="BE79" s="24">
        <v>0</v>
      </c>
    </row>
    <row r="80" spans="1:57" s="25" customFormat="1" ht="22.5" x14ac:dyDescent="0.25">
      <c r="A80" s="19" t="s">
        <v>231</v>
      </c>
      <c r="B80" s="20" t="s">
        <v>232</v>
      </c>
      <c r="C80" s="21" t="s">
        <v>233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24">
        <v>0</v>
      </c>
      <c r="AA80" s="24">
        <v>0</v>
      </c>
      <c r="AB80" s="24">
        <v>0</v>
      </c>
      <c r="AC80" s="24">
        <v>0</v>
      </c>
      <c r="AD80" s="24">
        <v>0</v>
      </c>
      <c r="AE80" s="24">
        <v>0</v>
      </c>
      <c r="AF80" s="24">
        <v>0</v>
      </c>
      <c r="AG80" s="24">
        <v>0</v>
      </c>
      <c r="AH80" s="24">
        <v>0</v>
      </c>
      <c r="AI80" s="24">
        <v>0</v>
      </c>
      <c r="AJ80" s="24">
        <v>0</v>
      </c>
      <c r="AK80" s="24">
        <v>0</v>
      </c>
      <c r="AL80" s="24">
        <v>0</v>
      </c>
      <c r="AM80" s="24">
        <v>0</v>
      </c>
      <c r="AN80" s="24">
        <v>0</v>
      </c>
      <c r="AO80" s="24">
        <v>0</v>
      </c>
      <c r="AP80" s="24">
        <v>0</v>
      </c>
      <c r="AQ80" s="24">
        <v>0</v>
      </c>
      <c r="AR80" s="24">
        <v>0</v>
      </c>
      <c r="AS80" s="24">
        <v>0</v>
      </c>
      <c r="AT80" s="24">
        <v>0</v>
      </c>
      <c r="AU80" s="24">
        <v>0</v>
      </c>
      <c r="AV80" s="24">
        <v>0</v>
      </c>
      <c r="AW80" s="24">
        <v>0</v>
      </c>
      <c r="AX80" s="24">
        <v>0</v>
      </c>
      <c r="AY80" s="24">
        <v>0</v>
      </c>
      <c r="AZ80" s="24">
        <v>0.19766234999999999</v>
      </c>
      <c r="BA80" s="24">
        <v>0.19108167000000001</v>
      </c>
      <c r="BB80" s="24">
        <v>0</v>
      </c>
      <c r="BC80" s="24">
        <v>0</v>
      </c>
      <c r="BD80" s="24">
        <v>0</v>
      </c>
      <c r="BE80" s="24">
        <v>0</v>
      </c>
    </row>
    <row r="81" spans="1:57" s="25" customFormat="1" ht="22.5" x14ac:dyDescent="0.25">
      <c r="A81" s="19" t="s">
        <v>234</v>
      </c>
      <c r="B81" s="20" t="s">
        <v>235</v>
      </c>
      <c r="C81" s="21" t="s">
        <v>236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  <c r="S81" s="24">
        <v>0</v>
      </c>
      <c r="T81" s="24">
        <v>0</v>
      </c>
      <c r="U81" s="24">
        <v>0</v>
      </c>
      <c r="V81" s="24">
        <v>0</v>
      </c>
      <c r="W81" s="24">
        <v>0</v>
      </c>
      <c r="X81" s="24">
        <v>0</v>
      </c>
      <c r="Y81" s="24">
        <v>0</v>
      </c>
      <c r="Z81" s="24">
        <v>0</v>
      </c>
      <c r="AA81" s="24">
        <v>0</v>
      </c>
      <c r="AB81" s="24">
        <v>0</v>
      </c>
      <c r="AC81" s="24">
        <v>0</v>
      </c>
      <c r="AD81" s="24">
        <v>0</v>
      </c>
      <c r="AE81" s="24">
        <v>0</v>
      </c>
      <c r="AF81" s="24">
        <v>0</v>
      </c>
      <c r="AG81" s="24">
        <v>0</v>
      </c>
      <c r="AH81" s="24">
        <v>0</v>
      </c>
      <c r="AI81" s="24">
        <v>0</v>
      </c>
      <c r="AJ81" s="24">
        <v>0</v>
      </c>
      <c r="AK81" s="24">
        <v>0</v>
      </c>
      <c r="AL81" s="24">
        <v>0</v>
      </c>
      <c r="AM81" s="24">
        <v>0</v>
      </c>
      <c r="AN81" s="24">
        <v>0</v>
      </c>
      <c r="AO81" s="24">
        <v>0</v>
      </c>
      <c r="AP81" s="24">
        <v>0</v>
      </c>
      <c r="AQ81" s="24">
        <v>0</v>
      </c>
      <c r="AR81" s="24">
        <v>0</v>
      </c>
      <c r="AS81" s="24">
        <v>0</v>
      </c>
      <c r="AT81" s="24">
        <v>0</v>
      </c>
      <c r="AU81" s="24">
        <v>0</v>
      </c>
      <c r="AV81" s="24">
        <v>0</v>
      </c>
      <c r="AW81" s="24">
        <v>0</v>
      </c>
      <c r="AX81" s="24">
        <v>0</v>
      </c>
      <c r="AY81" s="24">
        <v>0</v>
      </c>
      <c r="AZ81" s="24">
        <v>0</v>
      </c>
      <c r="BA81" s="24">
        <v>0</v>
      </c>
      <c r="BB81" s="24">
        <v>0.154025</v>
      </c>
      <c r="BC81" s="24">
        <v>0.24583332999999999</v>
      </c>
      <c r="BD81" s="24">
        <v>0</v>
      </c>
      <c r="BE81" s="24">
        <v>0</v>
      </c>
    </row>
    <row r="82" spans="1:57" s="25" customFormat="1" ht="22.5" x14ac:dyDescent="0.25">
      <c r="A82" s="19" t="s">
        <v>237</v>
      </c>
      <c r="B82" s="20" t="s">
        <v>238</v>
      </c>
      <c r="C82" s="21" t="s">
        <v>239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24">
        <v>0</v>
      </c>
      <c r="U82" s="24">
        <v>0</v>
      </c>
      <c r="V82" s="24">
        <v>0</v>
      </c>
      <c r="W82" s="24">
        <v>0</v>
      </c>
      <c r="X82" s="24">
        <v>0</v>
      </c>
      <c r="Y82" s="24">
        <v>0</v>
      </c>
      <c r="Z82" s="24">
        <v>0</v>
      </c>
      <c r="AA82" s="24">
        <v>0</v>
      </c>
      <c r="AB82" s="24">
        <v>0</v>
      </c>
      <c r="AC82" s="24">
        <v>0</v>
      </c>
      <c r="AD82" s="24">
        <v>0</v>
      </c>
      <c r="AE82" s="24">
        <v>0</v>
      </c>
      <c r="AF82" s="24">
        <v>0</v>
      </c>
      <c r="AG82" s="24">
        <v>0</v>
      </c>
      <c r="AH82" s="24">
        <v>0</v>
      </c>
      <c r="AI82" s="24">
        <v>0</v>
      </c>
      <c r="AJ82" s="24">
        <v>0</v>
      </c>
      <c r="AK82" s="24">
        <v>0</v>
      </c>
      <c r="AL82" s="24">
        <v>0</v>
      </c>
      <c r="AM82" s="24">
        <v>0</v>
      </c>
      <c r="AN82" s="24">
        <v>0</v>
      </c>
      <c r="AO82" s="24">
        <v>0</v>
      </c>
      <c r="AP82" s="24">
        <v>0</v>
      </c>
      <c r="AQ82" s="24">
        <v>0</v>
      </c>
      <c r="AR82" s="24">
        <v>0</v>
      </c>
      <c r="AS82" s="24">
        <v>0</v>
      </c>
      <c r="AT82" s="24">
        <v>0</v>
      </c>
      <c r="AU82" s="24">
        <v>0</v>
      </c>
      <c r="AV82" s="24">
        <v>0</v>
      </c>
      <c r="AW82" s="24">
        <v>0</v>
      </c>
      <c r="AX82" s="24">
        <v>0</v>
      </c>
      <c r="AY82" s="24">
        <v>0</v>
      </c>
      <c r="AZ82" s="24">
        <v>0.63287000000000004</v>
      </c>
      <c r="BA82" s="24">
        <v>0</v>
      </c>
      <c r="BB82" s="24">
        <v>0</v>
      </c>
      <c r="BC82" s="24">
        <v>0</v>
      </c>
      <c r="BD82" s="24">
        <v>0</v>
      </c>
      <c r="BE82" s="24">
        <v>0</v>
      </c>
    </row>
    <row r="83" spans="1:57" s="25" customFormat="1" ht="33.75" x14ac:dyDescent="0.25">
      <c r="A83" s="19" t="s">
        <v>240</v>
      </c>
      <c r="B83" s="20" t="s">
        <v>241</v>
      </c>
      <c r="C83" s="21" t="s">
        <v>242</v>
      </c>
      <c r="D83" s="24" t="s">
        <v>169</v>
      </c>
      <c r="E83" s="24">
        <v>0</v>
      </c>
      <c r="F83" s="24" t="s">
        <v>169</v>
      </c>
      <c r="G83" s="24">
        <v>0</v>
      </c>
      <c r="H83" s="24" t="s">
        <v>169</v>
      </c>
      <c r="I83" s="24">
        <v>0</v>
      </c>
      <c r="J83" s="24" t="s">
        <v>169</v>
      </c>
      <c r="K83" s="24">
        <v>0</v>
      </c>
      <c r="L83" s="24" t="s">
        <v>169</v>
      </c>
      <c r="M83" s="24">
        <v>0</v>
      </c>
      <c r="N83" s="24" t="s">
        <v>169</v>
      </c>
      <c r="O83" s="24">
        <v>0</v>
      </c>
      <c r="P83" s="24" t="s">
        <v>169</v>
      </c>
      <c r="Q83" s="24">
        <v>0</v>
      </c>
      <c r="R83" s="24" t="s">
        <v>169</v>
      </c>
      <c r="S83" s="24">
        <v>0</v>
      </c>
      <c r="T83" s="24" t="s">
        <v>169</v>
      </c>
      <c r="U83" s="24">
        <v>0</v>
      </c>
      <c r="V83" s="24" t="s">
        <v>169</v>
      </c>
      <c r="W83" s="24">
        <v>0</v>
      </c>
      <c r="X83" s="24" t="s">
        <v>169</v>
      </c>
      <c r="Y83" s="24">
        <v>0</v>
      </c>
      <c r="Z83" s="24" t="s">
        <v>169</v>
      </c>
      <c r="AA83" s="24">
        <v>0</v>
      </c>
      <c r="AB83" s="24" t="s">
        <v>169</v>
      </c>
      <c r="AC83" s="24">
        <v>0</v>
      </c>
      <c r="AD83" s="24" t="s">
        <v>169</v>
      </c>
      <c r="AE83" s="24">
        <v>0</v>
      </c>
      <c r="AF83" s="24" t="s">
        <v>169</v>
      </c>
      <c r="AG83" s="24">
        <v>0</v>
      </c>
      <c r="AH83" s="24" t="s">
        <v>169</v>
      </c>
      <c r="AI83" s="24">
        <v>0</v>
      </c>
      <c r="AJ83" s="24" t="s">
        <v>169</v>
      </c>
      <c r="AK83" s="24">
        <v>0</v>
      </c>
      <c r="AL83" s="24" t="s">
        <v>169</v>
      </c>
      <c r="AM83" s="24">
        <v>0</v>
      </c>
      <c r="AN83" s="24" t="s">
        <v>169</v>
      </c>
      <c r="AO83" s="24">
        <v>0</v>
      </c>
      <c r="AP83" s="24" t="s">
        <v>169</v>
      </c>
      <c r="AQ83" s="24">
        <v>0</v>
      </c>
      <c r="AR83" s="24" t="s">
        <v>169</v>
      </c>
      <c r="AS83" s="24">
        <v>0</v>
      </c>
      <c r="AT83" s="24" t="s">
        <v>169</v>
      </c>
      <c r="AU83" s="24">
        <v>0</v>
      </c>
      <c r="AV83" s="24" t="s">
        <v>169</v>
      </c>
      <c r="AW83" s="24">
        <v>0</v>
      </c>
      <c r="AX83" s="24" t="s">
        <v>169</v>
      </c>
      <c r="AY83" s="24">
        <v>0</v>
      </c>
      <c r="AZ83" s="24" t="s">
        <v>169</v>
      </c>
      <c r="BA83" s="24">
        <v>0</v>
      </c>
      <c r="BB83" s="24" t="s">
        <v>169</v>
      </c>
      <c r="BC83" s="24">
        <v>0.49969799999999998</v>
      </c>
      <c r="BD83" s="24" t="s">
        <v>169</v>
      </c>
      <c r="BE83" s="24">
        <v>0</v>
      </c>
    </row>
    <row r="84" spans="1:57" s="25" customFormat="1" ht="33.75" x14ac:dyDescent="0.25">
      <c r="A84" s="19" t="s">
        <v>243</v>
      </c>
      <c r="B84" s="20" t="s">
        <v>244</v>
      </c>
      <c r="C84" s="21" t="s">
        <v>245</v>
      </c>
      <c r="D84" s="24" t="s">
        <v>169</v>
      </c>
      <c r="E84" s="24">
        <v>0</v>
      </c>
      <c r="F84" s="24" t="s">
        <v>169</v>
      </c>
      <c r="G84" s="24">
        <v>0</v>
      </c>
      <c r="H84" s="24" t="s">
        <v>169</v>
      </c>
      <c r="I84" s="24">
        <v>0</v>
      </c>
      <c r="J84" s="24" t="s">
        <v>169</v>
      </c>
      <c r="K84" s="24">
        <v>0</v>
      </c>
      <c r="L84" s="24" t="s">
        <v>169</v>
      </c>
      <c r="M84" s="24">
        <v>0</v>
      </c>
      <c r="N84" s="24" t="s">
        <v>169</v>
      </c>
      <c r="O84" s="24">
        <v>0</v>
      </c>
      <c r="P84" s="24" t="s">
        <v>169</v>
      </c>
      <c r="Q84" s="24">
        <v>0</v>
      </c>
      <c r="R84" s="24" t="s">
        <v>169</v>
      </c>
      <c r="S84" s="24">
        <v>0</v>
      </c>
      <c r="T84" s="24" t="s">
        <v>169</v>
      </c>
      <c r="U84" s="24">
        <v>0</v>
      </c>
      <c r="V84" s="24" t="s">
        <v>169</v>
      </c>
      <c r="W84" s="24">
        <v>0</v>
      </c>
      <c r="X84" s="24" t="s">
        <v>169</v>
      </c>
      <c r="Y84" s="24">
        <v>0</v>
      </c>
      <c r="Z84" s="24" t="s">
        <v>169</v>
      </c>
      <c r="AA84" s="24">
        <v>0</v>
      </c>
      <c r="AB84" s="24" t="s">
        <v>169</v>
      </c>
      <c r="AC84" s="24">
        <v>0</v>
      </c>
      <c r="AD84" s="24" t="s">
        <v>169</v>
      </c>
      <c r="AE84" s="24">
        <v>0</v>
      </c>
      <c r="AF84" s="24" t="s">
        <v>169</v>
      </c>
      <c r="AG84" s="24">
        <v>0</v>
      </c>
      <c r="AH84" s="24" t="s">
        <v>169</v>
      </c>
      <c r="AI84" s="24">
        <v>0</v>
      </c>
      <c r="AJ84" s="24" t="s">
        <v>169</v>
      </c>
      <c r="AK84" s="24">
        <v>0</v>
      </c>
      <c r="AL84" s="24" t="s">
        <v>169</v>
      </c>
      <c r="AM84" s="24">
        <v>0</v>
      </c>
      <c r="AN84" s="24" t="s">
        <v>169</v>
      </c>
      <c r="AO84" s="24">
        <v>0</v>
      </c>
      <c r="AP84" s="24" t="s">
        <v>169</v>
      </c>
      <c r="AQ84" s="24">
        <v>0</v>
      </c>
      <c r="AR84" s="24" t="s">
        <v>169</v>
      </c>
      <c r="AS84" s="24">
        <v>0</v>
      </c>
      <c r="AT84" s="24" t="s">
        <v>169</v>
      </c>
      <c r="AU84" s="24">
        <v>0</v>
      </c>
      <c r="AV84" s="24" t="s">
        <v>169</v>
      </c>
      <c r="AW84" s="24">
        <v>0</v>
      </c>
      <c r="AX84" s="24" t="s">
        <v>169</v>
      </c>
      <c r="AY84" s="24">
        <v>0</v>
      </c>
      <c r="AZ84" s="24" t="s">
        <v>169</v>
      </c>
      <c r="BA84" s="24">
        <v>0</v>
      </c>
      <c r="BB84" s="24" t="s">
        <v>169</v>
      </c>
      <c r="BC84" s="24">
        <v>0.75</v>
      </c>
      <c r="BD84" s="24" t="s">
        <v>169</v>
      </c>
      <c r="BE84" s="24">
        <v>0</v>
      </c>
    </row>
    <row r="85" spans="1:57" s="25" customFormat="1" ht="22.5" x14ac:dyDescent="0.25">
      <c r="A85" s="19" t="s">
        <v>246</v>
      </c>
      <c r="B85" s="20" t="s">
        <v>247</v>
      </c>
      <c r="C85" s="21" t="s">
        <v>248</v>
      </c>
      <c r="D85" s="24" t="s">
        <v>169</v>
      </c>
      <c r="E85" s="24">
        <v>0</v>
      </c>
      <c r="F85" s="24" t="s">
        <v>169</v>
      </c>
      <c r="G85" s="24">
        <v>0</v>
      </c>
      <c r="H85" s="24" t="s">
        <v>169</v>
      </c>
      <c r="I85" s="24">
        <v>0</v>
      </c>
      <c r="J85" s="24" t="s">
        <v>169</v>
      </c>
      <c r="K85" s="24">
        <v>0</v>
      </c>
      <c r="L85" s="24" t="s">
        <v>169</v>
      </c>
      <c r="M85" s="24">
        <v>0</v>
      </c>
      <c r="N85" s="24" t="s">
        <v>169</v>
      </c>
      <c r="O85" s="24">
        <v>0</v>
      </c>
      <c r="P85" s="24" t="s">
        <v>169</v>
      </c>
      <c r="Q85" s="24">
        <v>0</v>
      </c>
      <c r="R85" s="24" t="s">
        <v>169</v>
      </c>
      <c r="S85" s="24">
        <v>0</v>
      </c>
      <c r="T85" s="24" t="s">
        <v>169</v>
      </c>
      <c r="U85" s="24">
        <v>0</v>
      </c>
      <c r="V85" s="24" t="s">
        <v>169</v>
      </c>
      <c r="W85" s="24">
        <v>0</v>
      </c>
      <c r="X85" s="24" t="s">
        <v>169</v>
      </c>
      <c r="Y85" s="24">
        <v>0</v>
      </c>
      <c r="Z85" s="24" t="s">
        <v>169</v>
      </c>
      <c r="AA85" s="24">
        <v>0</v>
      </c>
      <c r="AB85" s="24" t="s">
        <v>169</v>
      </c>
      <c r="AC85" s="24">
        <v>0</v>
      </c>
      <c r="AD85" s="24" t="s">
        <v>169</v>
      </c>
      <c r="AE85" s="24">
        <v>0</v>
      </c>
      <c r="AF85" s="24" t="s">
        <v>169</v>
      </c>
      <c r="AG85" s="24">
        <v>0</v>
      </c>
      <c r="AH85" s="24" t="s">
        <v>169</v>
      </c>
      <c r="AI85" s="24">
        <v>0</v>
      </c>
      <c r="AJ85" s="24" t="s">
        <v>169</v>
      </c>
      <c r="AK85" s="24">
        <v>0</v>
      </c>
      <c r="AL85" s="24" t="s">
        <v>169</v>
      </c>
      <c r="AM85" s="24">
        <v>0</v>
      </c>
      <c r="AN85" s="24" t="s">
        <v>169</v>
      </c>
      <c r="AO85" s="24">
        <v>0</v>
      </c>
      <c r="AP85" s="24" t="s">
        <v>169</v>
      </c>
      <c r="AQ85" s="24">
        <v>0</v>
      </c>
      <c r="AR85" s="24" t="s">
        <v>169</v>
      </c>
      <c r="AS85" s="24">
        <v>0</v>
      </c>
      <c r="AT85" s="24" t="s">
        <v>169</v>
      </c>
      <c r="AU85" s="24">
        <v>0</v>
      </c>
      <c r="AV85" s="24" t="s">
        <v>169</v>
      </c>
      <c r="AW85" s="24">
        <v>0</v>
      </c>
      <c r="AX85" s="24" t="s">
        <v>169</v>
      </c>
      <c r="AY85" s="24">
        <v>0</v>
      </c>
      <c r="AZ85" s="24" t="s">
        <v>169</v>
      </c>
      <c r="BA85" s="24">
        <v>0</v>
      </c>
      <c r="BB85" s="24" t="s">
        <v>169</v>
      </c>
      <c r="BC85" s="24">
        <v>0.18841667000000001</v>
      </c>
      <c r="BD85" s="24" t="s">
        <v>169</v>
      </c>
      <c r="BE85" s="24">
        <v>0</v>
      </c>
    </row>
    <row r="86" spans="1:57" x14ac:dyDescent="0.25">
      <c r="D86" s="10"/>
      <c r="E86" s="10"/>
      <c r="J86" s="10"/>
      <c r="K86" s="10"/>
    </row>
  </sheetData>
  <mergeCells count="46">
    <mergeCell ref="A11:A14"/>
    <mergeCell ref="B11:B14"/>
    <mergeCell ref="C11:C14"/>
    <mergeCell ref="F13:G13"/>
    <mergeCell ref="V6:W6"/>
    <mergeCell ref="T8:AR8"/>
    <mergeCell ref="T9:AM9"/>
    <mergeCell ref="D11:BE11"/>
    <mergeCell ref="V13:W13"/>
    <mergeCell ref="H13:I13"/>
    <mergeCell ref="R13:S13"/>
    <mergeCell ref="P13:Q13"/>
    <mergeCell ref="AZ12:BC12"/>
    <mergeCell ref="J13:K13"/>
    <mergeCell ref="N13:O13"/>
    <mergeCell ref="Z13:AA13"/>
    <mergeCell ref="A2:AV2"/>
    <mergeCell ref="A3:AV3"/>
    <mergeCell ref="A4:AV4"/>
    <mergeCell ref="A5:AV5"/>
    <mergeCell ref="X6:Y6"/>
    <mergeCell ref="AN13:AO13"/>
    <mergeCell ref="AP13:AQ13"/>
    <mergeCell ref="T13:U13"/>
    <mergeCell ref="AJ13:AK13"/>
    <mergeCell ref="X13:Y13"/>
    <mergeCell ref="AF13:AG13"/>
    <mergeCell ref="AH13:AI13"/>
    <mergeCell ref="AD13:AE13"/>
    <mergeCell ref="AL13:AM13"/>
    <mergeCell ref="V12:AM12"/>
    <mergeCell ref="D13:E13"/>
    <mergeCell ref="BD13:BE13"/>
    <mergeCell ref="BD12:BE12"/>
    <mergeCell ref="AR13:AS13"/>
    <mergeCell ref="AT13:AU13"/>
    <mergeCell ref="AV13:AW13"/>
    <mergeCell ref="AX12:AY12"/>
    <mergeCell ref="BB13:BC13"/>
    <mergeCell ref="AZ13:BA13"/>
    <mergeCell ref="D12:U12"/>
    <mergeCell ref="L13:M13"/>
    <mergeCell ref="AB13:AC13"/>
    <mergeCell ref="AX13:AY13"/>
    <mergeCell ref="AR12:AW12"/>
    <mergeCell ref="AN12:AQ12"/>
  </mergeCells>
  <pageMargins left="0.70866141732283472" right="0.70866141732283472" top="0.74803149606299213" bottom="0.74803149606299213" header="0.31496062992125984" footer="0.31496062992125984"/>
  <pageSetup paperSize="9" scale="1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12750-BC52-4E73-9CBD-BB502191899D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61" t="s">
        <v>263</v>
      </c>
      <c r="B1" s="62"/>
      <c r="C1" s="63"/>
    </row>
    <row r="2" spans="1:3" ht="15" customHeight="1" x14ac:dyDescent="0.25">
      <c r="A2" s="64"/>
      <c r="B2" s="60" t="s">
        <v>264</v>
      </c>
      <c r="C2" s="65"/>
    </row>
    <row r="3" spans="1:3" ht="15" customHeight="1" x14ac:dyDescent="0.25">
      <c r="A3" s="64"/>
      <c r="B3" s="60" t="s">
        <v>265</v>
      </c>
      <c r="C3" s="65"/>
    </row>
    <row r="4" spans="1:3" ht="15" customHeight="1" x14ac:dyDescent="0.25">
      <c r="A4" s="66" t="s">
        <v>266</v>
      </c>
      <c r="B4" s="67"/>
      <c r="C4" s="68"/>
    </row>
    <row r="5" spans="1:3" ht="15" customHeight="1" x14ac:dyDescent="0.25">
      <c r="A5" s="59" t="s">
        <v>267</v>
      </c>
      <c r="B5" s="60"/>
      <c r="C5" s="33" t="s">
        <v>268</v>
      </c>
    </row>
    <row r="6" spans="1:3" ht="105" x14ac:dyDescent="0.25">
      <c r="A6" s="57" t="s">
        <v>269</v>
      </c>
      <c r="B6" s="58"/>
      <c r="C6" s="33" t="s">
        <v>270</v>
      </c>
    </row>
    <row r="7" spans="1:3" ht="60" x14ac:dyDescent="0.25">
      <c r="A7" s="57" t="s">
        <v>271</v>
      </c>
      <c r="B7" s="58"/>
      <c r="C7" s="33" t="s">
        <v>272</v>
      </c>
    </row>
    <row r="8" spans="1:3" ht="15" customHeight="1" x14ac:dyDescent="0.25">
      <c r="A8" s="59" t="s">
        <v>273</v>
      </c>
      <c r="B8" s="60"/>
      <c r="C8" s="33" t="s">
        <v>274</v>
      </c>
    </row>
    <row r="9" spans="1:3" ht="15" customHeight="1" x14ac:dyDescent="0.25">
      <c r="A9" s="59" t="s">
        <v>275</v>
      </c>
      <c r="B9" s="60"/>
      <c r="C9" s="33" t="s">
        <v>276</v>
      </c>
    </row>
    <row r="10" spans="1:3" ht="15" customHeight="1" x14ac:dyDescent="0.25">
      <c r="A10" s="59" t="s">
        <v>277</v>
      </c>
      <c r="B10" s="60"/>
      <c r="C10" s="33" t="s">
        <v>278</v>
      </c>
    </row>
    <row r="11" spans="1:3" ht="15" customHeight="1" x14ac:dyDescent="0.25">
      <c r="A11" s="59" t="s">
        <v>279</v>
      </c>
      <c r="B11" s="60"/>
      <c r="C11" s="33" t="s">
        <v>280</v>
      </c>
    </row>
    <row r="12" spans="1:3" ht="15.75" thickBot="1" x14ac:dyDescent="0.3">
      <c r="A12" s="34"/>
      <c r="B12" s="35"/>
      <c r="C12" s="36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Информация о подписи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2025-07-23T01:42:16Z</dcterms:modified>
</cp:coreProperties>
</file>